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azar\Documents\SIMAS\Enero 2015\28 Enero\"/>
    </mc:Choice>
  </mc:AlternateContent>
  <bookViews>
    <workbookView xWindow="480" yWindow="360" windowWidth="19812" windowHeight="7656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6" i="1" l="1"/>
  <c r="F15" i="1"/>
  <c r="E15" i="1"/>
  <c r="D15" i="1"/>
  <c r="C15" i="1"/>
  <c r="B15" i="1"/>
  <c r="A15" i="1"/>
  <c r="F14" i="1"/>
  <c r="E14" i="1"/>
  <c r="C14" i="1"/>
  <c r="B14" i="1"/>
  <c r="A14" i="1"/>
  <c r="A13" i="1"/>
  <c r="A12" i="1"/>
  <c r="A11" i="1"/>
  <c r="A10" i="1"/>
  <c r="F9" i="1"/>
  <c r="E9" i="1"/>
  <c r="E17" i="1" s="1"/>
  <c r="D9" i="1"/>
  <c r="C9" i="1"/>
  <c r="B9" i="1"/>
  <c r="A9" i="1"/>
  <c r="A8" i="1"/>
  <c r="A7" i="1"/>
  <c r="A6" i="1"/>
  <c r="C17" i="1" l="1"/>
  <c r="D17" i="1"/>
  <c r="B17" i="1"/>
  <c r="F17" i="1"/>
</calcChain>
</file>

<file path=xl/sharedStrings.xml><?xml version="1.0" encoding="utf-8"?>
<sst xmlns="http://schemas.openxmlformats.org/spreadsheetml/2006/main" count="9" uniqueCount="9">
  <si>
    <t>SISTEMA INTERMUNICIPAL DE AGUAS Y SANEAMIENTO DE MONCLOVA Y FRONTERA COAHUILA</t>
  </si>
  <si>
    <t>ESTADISTICAS E INDICADORES SOBRE INGRESOS DERIVADOS DE IMPUESTOS</t>
  </si>
  <si>
    <t>AL 31 DE DICIEMBRE DE 2014</t>
  </si>
  <si>
    <t>AGOSTO</t>
  </si>
  <si>
    <t>SEPTIEMBRE</t>
  </si>
  <si>
    <t>OCTUBRE</t>
  </si>
  <si>
    <t>NOVIEMBRE</t>
  </si>
  <si>
    <t>DICIEMBRE</t>
  </si>
  <si>
    <t>TOTAL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</si>
</sst>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4" fontId="0" fillId="0" borderId="3" xfId="0" applyNumberFormat="1" applyBorder="1"/>
    <xf numFmtId="4" fontId="0" fillId="0" borderId="4" xfId="0" applyNumberFormat="1" applyBorder="1"/>
    <xf numFmtId="0" fontId="0" fillId="0" borderId="0" xfId="0" applyAlignment="1">
      <alignment horizontal="right"/>
    </xf>
    <xf numFmtId="4" fontId="0" fillId="0" borderId="5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1"/>
    </c:view3D>
    <c:floor>
      <c:thickness val="0"/>
    </c:floor>
    <c:sideWall>
      <c:thickness val="0"/>
      <c:spPr>
        <a:noFill/>
        <a:effectLst>
          <a:outerShdw blurRad="1193800" dist="2540000" dir="6000000" sx="101000" sy="101000" algn="ctr" rotWithShape="0">
            <a:schemeClr val="accent3">
              <a:lumMod val="75000"/>
              <a:alpha val="0"/>
            </a:schemeClr>
          </a:outerShdw>
        </a:effectLst>
      </c:spPr>
    </c:sideWall>
    <c:backWall>
      <c:thickness val="0"/>
      <c:spPr>
        <a:noFill/>
        <a:effectLst>
          <a:outerShdw blurRad="1193800" dist="2540000" dir="6000000" sx="101000" sy="101000" algn="ctr" rotWithShape="0">
            <a:schemeClr val="accent3">
              <a:lumMod val="75000"/>
              <a:alpha val="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0.18575988485310363"/>
          <c:y val="2.566767539821891E-2"/>
          <c:w val="0.64112401574803302"/>
          <c:h val="0.9066034095895765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0.434494195688226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865921787709534E-3"/>
                  <c:y val="0.45107794361525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827978229999594E-17"/>
                  <c:y val="0.447761194029850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865921787709534E-3"/>
                  <c:y val="0.39800995024875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621973929236527E-3"/>
                  <c:y val="0.45107794361525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'[1]ART. 21 FRACC XLI'!$A$98:$A$102</c:f>
              <c:numCache>
                <c:formatCode>General</c:formatCode>
                <c:ptCount val="5"/>
                <c:pt idx="0">
                  <c:v>16664777</c:v>
                </c:pt>
                <c:pt idx="1">
                  <c:v>19481500</c:v>
                </c:pt>
                <c:pt idx="2">
                  <c:v>17712839</c:v>
                </c:pt>
                <c:pt idx="3">
                  <c:v>15944920</c:v>
                </c:pt>
                <c:pt idx="4">
                  <c:v>17352395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754392"/>
        <c:axId val="249754784"/>
        <c:axId val="0"/>
      </c:bar3DChart>
      <c:catAx>
        <c:axId val="24975439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one"/>
        <c:crossAx val="249754784"/>
        <c:crosses val="autoZero"/>
        <c:auto val="1"/>
        <c:lblAlgn val="ctr"/>
        <c:lblOffset val="100"/>
        <c:noMultiLvlLbl val="0"/>
      </c:catAx>
      <c:valAx>
        <c:axId val="24975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754392"/>
        <c:crosses val="autoZero"/>
        <c:crossBetween val="between"/>
      </c:valAx>
    </c:plotArea>
    <c:plotVisOnly val="1"/>
    <c:dispBlanksAs val="gap"/>
    <c:showDLblsOverMax val="0"/>
  </c:chart>
  <c:spPr>
    <a:scene3d>
      <a:camera prst="orthographicFront"/>
      <a:lightRig rig="threePt" dir="t"/>
    </a:scene3d>
    <a:sp3d prstMaterial="matte">
      <a:bevelT prst="relaxedInset"/>
    </a:sp3d>
  </c:spPr>
  <c:printSettings>
    <c:headerFooter/>
    <c:pageMargins b="0.75000000000000167" l="0.70000000000000062" r="0.70000000000000062" t="0.75000000000000167" header="0.30000000000000032" footer="0.30000000000000032"/>
    <c:pageSetup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17</xdr:row>
      <xdr:rowOff>190500</xdr:rowOff>
    </xdr:from>
    <xdr:to>
      <xdr:col>5</xdr:col>
      <xdr:colOff>523875</xdr:colOff>
      <xdr:row>32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0.2257</cdr:x>
      <cdr:y>0.91241</cdr:y>
    </cdr:from>
    <cdr:to>
      <cdr:x>0.32542</cdr:x>
      <cdr:y>0.99005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39232" y="3493663"/>
          <a:ext cx="680093" cy="297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Agosto</a:t>
          </a:r>
        </a:p>
      </cdr:txBody>
    </cdr:sp>
  </cdr:relSizeAnchor>
  <cdr:relSizeAnchor xmlns:cdr="http://schemas.openxmlformats.org/drawingml/2006/chartDrawing">
    <cdr:from>
      <cdr:x>0.32123</cdr:x>
      <cdr:y>0.91045</cdr:y>
    </cdr:from>
    <cdr:to>
      <cdr:x>0.45447</cdr:x>
      <cdr:y>0.98809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2190750" y="3486150"/>
          <a:ext cx="908669" cy="297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/>
            <a:t>Septiembre</a:t>
          </a:r>
        </a:p>
      </cdr:txBody>
    </cdr:sp>
  </cdr:relSizeAnchor>
  <cdr:relSizeAnchor xmlns:cdr="http://schemas.openxmlformats.org/drawingml/2006/chartDrawing">
    <cdr:from>
      <cdr:x>0.44972</cdr:x>
      <cdr:y>0.91045</cdr:y>
    </cdr:from>
    <cdr:to>
      <cdr:x>0.54944</cdr:x>
      <cdr:y>0.98809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067050" y="3486150"/>
          <a:ext cx="680093" cy="297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Octubre</a:t>
          </a:r>
        </a:p>
      </cdr:txBody>
    </cdr:sp>
  </cdr:relSizeAnchor>
  <cdr:relSizeAnchor xmlns:cdr="http://schemas.openxmlformats.org/drawingml/2006/chartDrawing">
    <cdr:from>
      <cdr:x>0.54609</cdr:x>
      <cdr:y>0.91045</cdr:y>
    </cdr:from>
    <cdr:to>
      <cdr:x>0.67458</cdr:x>
      <cdr:y>0.98809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724275" y="3486150"/>
          <a:ext cx="876300" cy="297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Noviembre</a:t>
          </a:r>
        </a:p>
      </cdr:txBody>
    </cdr:sp>
  </cdr:relSizeAnchor>
  <cdr:relSizeAnchor xmlns:cdr="http://schemas.openxmlformats.org/drawingml/2006/chartDrawing">
    <cdr:from>
      <cdr:x>0.67737</cdr:x>
      <cdr:y>0.91045</cdr:y>
    </cdr:from>
    <cdr:to>
      <cdr:x>0.81006</cdr:x>
      <cdr:y>0.98809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4619625" y="3486150"/>
          <a:ext cx="904875" cy="297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Diciembre</a:t>
          </a:r>
        </a:p>
      </cdr:txBody>
    </cdr:sp>
  </cdr:relSizeAnchor>
  <cdr:relSizeAnchor xmlns:cdr="http://schemas.openxmlformats.org/drawingml/2006/chartDrawing">
    <cdr:from>
      <cdr:x>0.2257</cdr:x>
      <cdr:y>0.91241</cdr:y>
    </cdr:from>
    <cdr:to>
      <cdr:x>0.32542</cdr:x>
      <cdr:y>0.99005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1539232" y="3493663"/>
          <a:ext cx="680093" cy="297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Agosto</a:t>
          </a:r>
        </a:p>
      </cdr:txBody>
    </cdr:sp>
  </cdr:relSizeAnchor>
  <cdr:relSizeAnchor xmlns:cdr="http://schemas.openxmlformats.org/drawingml/2006/chartDrawing">
    <cdr:from>
      <cdr:x>0.32123</cdr:x>
      <cdr:y>0.91045</cdr:y>
    </cdr:from>
    <cdr:to>
      <cdr:x>0.45447</cdr:x>
      <cdr:y>0.98809</cdr:y>
    </cdr:to>
    <cdr:sp macro="" textlink="">
      <cdr:nvSpPr>
        <cdr:cNvPr id="9" name="1 CuadroTexto"/>
        <cdr:cNvSpPr txBox="1"/>
      </cdr:nvSpPr>
      <cdr:spPr>
        <a:xfrm xmlns:a="http://schemas.openxmlformats.org/drawingml/2006/main">
          <a:off x="2190750" y="3486150"/>
          <a:ext cx="908669" cy="297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/>
            <a:t>Septiembre</a:t>
          </a:r>
        </a:p>
      </cdr:txBody>
    </cdr:sp>
  </cdr:relSizeAnchor>
  <cdr:relSizeAnchor xmlns:cdr="http://schemas.openxmlformats.org/drawingml/2006/chartDrawing">
    <cdr:from>
      <cdr:x>0.44972</cdr:x>
      <cdr:y>0.91045</cdr:y>
    </cdr:from>
    <cdr:to>
      <cdr:x>0.54944</cdr:x>
      <cdr:y>0.98809</cdr:y>
    </cdr:to>
    <cdr:sp macro="" textlink="">
      <cdr:nvSpPr>
        <cdr:cNvPr id="10" name="1 CuadroTexto"/>
        <cdr:cNvSpPr txBox="1"/>
      </cdr:nvSpPr>
      <cdr:spPr>
        <a:xfrm xmlns:a="http://schemas.openxmlformats.org/drawingml/2006/main">
          <a:off x="3067050" y="3486150"/>
          <a:ext cx="680093" cy="297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Octubre</a:t>
          </a:r>
        </a:p>
      </cdr:txBody>
    </cdr:sp>
  </cdr:relSizeAnchor>
  <cdr:relSizeAnchor xmlns:cdr="http://schemas.openxmlformats.org/drawingml/2006/chartDrawing">
    <cdr:from>
      <cdr:x>0.54609</cdr:x>
      <cdr:y>0.91045</cdr:y>
    </cdr:from>
    <cdr:to>
      <cdr:x>0.67458</cdr:x>
      <cdr:y>0.98809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3724275" y="3486150"/>
          <a:ext cx="876300" cy="297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Noviembre</a:t>
          </a:r>
        </a:p>
      </cdr:txBody>
    </cdr:sp>
  </cdr:relSizeAnchor>
  <cdr:relSizeAnchor xmlns:cdr="http://schemas.openxmlformats.org/drawingml/2006/chartDrawing">
    <cdr:from>
      <cdr:x>0.67737</cdr:x>
      <cdr:y>0.91045</cdr:y>
    </cdr:from>
    <cdr:to>
      <cdr:x>0.81006</cdr:x>
      <cdr:y>0.98809</cdr:y>
    </cdr:to>
    <cdr:sp macro="" textlink="">
      <cdr:nvSpPr>
        <cdr:cNvPr id="12" name="1 CuadroTexto"/>
        <cdr:cNvSpPr txBox="1"/>
      </cdr:nvSpPr>
      <cdr:spPr>
        <a:xfrm xmlns:a="http://schemas.openxmlformats.org/drawingml/2006/main">
          <a:off x="4619625" y="3486150"/>
          <a:ext cx="904875" cy="297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Diciembre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%20ICAI/ICAI%202014/ICA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 21 FRACC XXIII"/>
      <sheetName val="ART. 21 FRACC XLI"/>
      <sheetName val="ART.21 FRACCXLI"/>
    </sheetNames>
    <sheetDataSet>
      <sheetData sheetId="0"/>
      <sheetData sheetId="1">
        <row r="6">
          <cell r="A6" t="str">
            <v>CONCEPTO DE INGRESO</v>
          </cell>
        </row>
        <row r="7">
          <cell r="A7" t="str">
            <v>Servicios de Agua</v>
          </cell>
        </row>
        <row r="8">
          <cell r="A8" t="str">
            <v>Servicios de Drenaje</v>
          </cell>
        </row>
        <row r="9">
          <cell r="A9" t="str">
            <v>Ingresos  por Rezagos</v>
          </cell>
        </row>
        <row r="10">
          <cell r="A10" t="str">
            <v>Agua Residual</v>
          </cell>
        </row>
        <row r="11">
          <cell r="A11" t="str">
            <v>Saneamiento</v>
          </cell>
        </row>
        <row r="12">
          <cell r="A12" t="str">
            <v>Ingreos por Contratación</v>
          </cell>
        </row>
        <row r="13">
          <cell r="A13" t="str">
            <v>Ingresos por Reconexión</v>
          </cell>
        </row>
        <row r="14">
          <cell r="A14" t="str">
            <v>Servicios Diversos</v>
          </cell>
        </row>
        <row r="15">
          <cell r="A15" t="str">
            <v>ingresos Varios</v>
          </cell>
        </row>
        <row r="16">
          <cell r="A16" t="str">
            <v>Bonificaciones</v>
          </cell>
        </row>
        <row r="98">
          <cell r="A98">
            <v>16664777</v>
          </cell>
        </row>
        <row r="99">
          <cell r="A99">
            <v>19481500</v>
          </cell>
        </row>
        <row r="100">
          <cell r="A100">
            <v>17712839</v>
          </cell>
        </row>
        <row r="101">
          <cell r="A101">
            <v>15944920</v>
          </cell>
        </row>
        <row r="102">
          <cell r="A102">
            <v>17352395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A3" sqref="A3:F3"/>
    </sheetView>
  </sheetViews>
  <sheetFormatPr baseColWidth="10" defaultRowHeight="14.4" x14ac:dyDescent="0.3"/>
  <cols>
    <col min="1" max="1" width="30.88671875" customWidth="1"/>
    <col min="2" max="2" width="15.44140625" customWidth="1"/>
    <col min="3" max="3" width="18.109375" customWidth="1"/>
    <col min="4" max="4" width="16.88671875" customWidth="1"/>
    <col min="5" max="5" width="16.6640625" customWidth="1"/>
    <col min="6" max="6" width="13.109375" customWidth="1"/>
  </cols>
  <sheetData>
    <row r="2" spans="1:6" ht="18" x14ac:dyDescent="0.35">
      <c r="A2" s="7" t="s">
        <v>0</v>
      </c>
      <c r="B2" s="7"/>
      <c r="C2" s="7"/>
      <c r="D2" s="7"/>
      <c r="E2" s="7"/>
      <c r="F2" s="7"/>
    </row>
    <row r="3" spans="1:6" ht="15.6" x14ac:dyDescent="0.3">
      <c r="A3" s="8" t="s">
        <v>1</v>
      </c>
      <c r="B3" s="8"/>
      <c r="C3" s="8"/>
      <c r="D3" s="8"/>
      <c r="E3" s="8"/>
      <c r="F3" s="8"/>
    </row>
    <row r="4" spans="1:6" ht="15.6" x14ac:dyDescent="0.3">
      <c r="A4" s="8" t="s">
        <v>2</v>
      </c>
      <c r="B4" s="8"/>
      <c r="C4" s="8"/>
      <c r="D4" s="8"/>
      <c r="E4" s="8"/>
      <c r="F4" s="8"/>
    </row>
    <row r="6" spans="1:6" ht="14.25" customHeight="1" x14ac:dyDescent="0.3">
      <c r="A6" s="1" t="str">
        <f>'[1]ART. 21 FRACC XLI'!A6</f>
        <v>CONCEPTO DE INGRESO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 ht="15" thickBot="1" x14ac:dyDescent="0.35">
      <c r="A7" s="2" t="str">
        <f>'[1]ART. 21 FRACC XLI'!A7</f>
        <v>Servicios de Agua</v>
      </c>
      <c r="B7" s="3">
        <v>9667767</v>
      </c>
      <c r="C7" s="3">
        <v>10755020</v>
      </c>
      <c r="D7" s="3">
        <v>9996870</v>
      </c>
      <c r="E7" s="3">
        <v>8706957</v>
      </c>
      <c r="F7" s="3">
        <v>9061924</v>
      </c>
    </row>
    <row r="8" spans="1:6" ht="15" thickBot="1" x14ac:dyDescent="0.35">
      <c r="A8" s="2" t="str">
        <f>'[1]ART. 21 FRACC XLI'!A8</f>
        <v>Servicios de Drenaje</v>
      </c>
      <c r="B8" s="4">
        <v>2464087</v>
      </c>
      <c r="C8" s="4">
        <v>2793818</v>
      </c>
      <c r="D8" s="4">
        <v>2567523</v>
      </c>
      <c r="E8" s="4">
        <v>2258655</v>
      </c>
      <c r="F8" s="4">
        <v>2255303</v>
      </c>
    </row>
    <row r="9" spans="1:6" ht="15" thickBot="1" x14ac:dyDescent="0.35">
      <c r="A9" s="2" t="str">
        <f>'[1]ART. 21 FRACC XLI'!A9</f>
        <v>Ingresos  por Rezagos</v>
      </c>
      <c r="B9" s="4">
        <f>3672014+666223</f>
        <v>4338237</v>
      </c>
      <c r="C9" s="4">
        <f>4383227+651571</f>
        <v>5034798</v>
      </c>
      <c r="D9" s="4">
        <f>4154196+707796</f>
        <v>4861992</v>
      </c>
      <c r="E9" s="4">
        <f>3650579+558900</f>
        <v>4209479</v>
      </c>
      <c r="F9" s="4">
        <f>4103231+623083</f>
        <v>4726314</v>
      </c>
    </row>
    <row r="10" spans="1:6" ht="15" thickBot="1" x14ac:dyDescent="0.35">
      <c r="A10" s="2" t="str">
        <f>'[1]ART. 21 FRACC XLI'!A10</f>
        <v>Agua Residual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</row>
    <row r="11" spans="1:6" ht="15" thickBot="1" x14ac:dyDescent="0.35">
      <c r="A11" s="2" t="str">
        <f>'[1]ART. 21 FRACC XLI'!A11</f>
        <v>Saneamiento</v>
      </c>
      <c r="B11" s="4">
        <v>317249</v>
      </c>
      <c r="C11" s="4">
        <v>459751</v>
      </c>
      <c r="D11" s="4">
        <v>274360</v>
      </c>
      <c r="E11" s="4">
        <v>345996</v>
      </c>
      <c r="F11" s="4">
        <v>371277</v>
      </c>
    </row>
    <row r="12" spans="1:6" ht="15" thickBot="1" x14ac:dyDescent="0.35">
      <c r="A12" s="2" t="str">
        <f>'[1]ART. 21 FRACC XLI'!A12</f>
        <v>Ingreos por Contratación</v>
      </c>
      <c r="B12" s="4">
        <v>262153</v>
      </c>
      <c r="C12" s="4">
        <v>255529</v>
      </c>
      <c r="D12" s="4">
        <v>482762</v>
      </c>
      <c r="E12" s="4">
        <v>586251</v>
      </c>
      <c r="F12" s="4">
        <v>599085</v>
      </c>
    </row>
    <row r="13" spans="1:6" ht="15" thickBot="1" x14ac:dyDescent="0.35">
      <c r="A13" s="2" t="str">
        <f>'[1]ART. 21 FRACC XLI'!A13</f>
        <v>Ingresos por Reconexión</v>
      </c>
      <c r="B13" s="4">
        <v>153574</v>
      </c>
      <c r="C13" s="4">
        <v>143144</v>
      </c>
      <c r="D13" s="4">
        <v>135378</v>
      </c>
      <c r="E13" s="4">
        <v>104250</v>
      </c>
      <c r="F13" s="4">
        <v>151919</v>
      </c>
    </row>
    <row r="14" spans="1:6" ht="15" thickBot="1" x14ac:dyDescent="0.35">
      <c r="A14" s="2" t="str">
        <f>'[1]ART. 21 FRACC XLI'!A14</f>
        <v>Servicios Diversos</v>
      </c>
      <c r="B14" s="4">
        <f>43839+353</f>
        <v>44192</v>
      </c>
      <c r="C14" s="4">
        <f>561366+204</f>
        <v>561570</v>
      </c>
      <c r="D14" s="4">
        <v>288</v>
      </c>
      <c r="E14" s="4">
        <f>146834+307</f>
        <v>147141</v>
      </c>
      <c r="F14" s="4">
        <f>530623+317</f>
        <v>530940</v>
      </c>
    </row>
    <row r="15" spans="1:6" ht="15" thickBot="1" x14ac:dyDescent="0.35">
      <c r="A15" s="2" t="str">
        <f>'[1]ART. 21 FRACC XLI'!A15</f>
        <v>ingresos Varios</v>
      </c>
      <c r="B15" s="4">
        <f>2268+11944+127171+572340</f>
        <v>713723</v>
      </c>
      <c r="C15" s="4">
        <f>864+23144+119516+774339</f>
        <v>917863</v>
      </c>
      <c r="D15" s="4">
        <f>1836+14679+170521+594478</f>
        <v>781514</v>
      </c>
      <c r="E15" s="4">
        <f>5251+18121+131106+661765</f>
        <v>816243</v>
      </c>
      <c r="F15" s="4">
        <f>4518+28873+191594+747577</f>
        <v>972562</v>
      </c>
    </row>
    <row r="16" spans="1:6" ht="15" thickBot="1" x14ac:dyDescent="0.35">
      <c r="A16" s="2" t="str">
        <f>'[1]ART. 21 FRACC XLI'!A16</f>
        <v>Bonificaciones</v>
      </c>
      <c r="B16" s="4">
        <v>-1296205</v>
      </c>
      <c r="C16" s="4">
        <v>-1439993</v>
      </c>
      <c r="D16" s="4">
        <v>-1387848</v>
      </c>
      <c r="E16" s="4">
        <v>-1230052</v>
      </c>
      <c r="F16" s="4">
        <v>-1316929</v>
      </c>
    </row>
    <row r="17" spans="1:6" ht="19.5" customHeight="1" thickBot="1" x14ac:dyDescent="0.35">
      <c r="A17" s="5" t="s">
        <v>8</v>
      </c>
      <c r="B17" s="6">
        <f>SUM(B7:B16)</f>
        <v>16664777</v>
      </c>
      <c r="C17" s="6">
        <f t="shared" ref="C17:F17" si="0">SUM(C7:C16)</f>
        <v>19481500</v>
      </c>
      <c r="D17" s="6">
        <f t="shared" si="0"/>
        <v>17712839</v>
      </c>
      <c r="E17" s="6">
        <f t="shared" si="0"/>
        <v>15944920</v>
      </c>
      <c r="F17" s="6">
        <f t="shared" si="0"/>
        <v>17352395</v>
      </c>
    </row>
    <row r="18" spans="1:6" ht="15" thickTop="1" x14ac:dyDescent="0.3"/>
  </sheetData>
  <mergeCells count="3"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Eleazar</cp:lastModifiedBy>
  <cp:lastPrinted>2015-01-21T15:09:19Z</cp:lastPrinted>
  <dcterms:created xsi:type="dcterms:W3CDTF">2015-01-21T15:02:11Z</dcterms:created>
  <dcterms:modified xsi:type="dcterms:W3CDTF">2015-01-28T16:51:51Z</dcterms:modified>
</cp:coreProperties>
</file>