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us.garcia\Documents\JESUS GARCIA\2021\ICAI 2021\DICIEMBRE\"/>
    </mc:Choice>
  </mc:AlternateContent>
  <bookViews>
    <workbookView xWindow="600" yWindow="1005" windowWidth="10335" windowHeight="3915" firstSheet="1" activeTab="1"/>
  </bookViews>
  <sheets>
    <sheet name="4o. TRIMESTRE" sheetId="1" state="hidden" r:id="rId1"/>
    <sheet name="4o TRIMESTRE" sheetId="2" r:id="rId2"/>
  </sheets>
  <definedNames>
    <definedName name="_xlnm.Print_Area" localSheetId="1">'4o TRIMESTRE'!$B$1:$H$27</definedName>
    <definedName name="_xlnm.Print_Area" localSheetId="0">'4o. TRIMESTRE'!$A$1:$G$42</definedName>
  </definedNames>
  <calcPr calcId="152511"/>
</workbook>
</file>

<file path=xl/calcChain.xml><?xml version="1.0" encoding="utf-8"?>
<calcChain xmlns="http://schemas.openxmlformats.org/spreadsheetml/2006/main">
  <c r="G21" i="2" l="1"/>
  <c r="F21" i="2"/>
  <c r="C21" i="2"/>
  <c r="F27" i="2" l="1"/>
  <c r="D11" i="2" l="1"/>
  <c r="E11" i="2"/>
  <c r="F11" i="2"/>
  <c r="G11" i="2"/>
  <c r="C11" i="2"/>
  <c r="C12" i="2" l="1"/>
  <c r="C27" i="2"/>
  <c r="E19" i="2" l="1"/>
  <c r="E21" i="2" s="1"/>
  <c r="D19" i="2" l="1"/>
  <c r="D21" i="2" s="1"/>
  <c r="C22" i="2" l="1"/>
  <c r="C25" i="2" s="1"/>
  <c r="C24" i="2"/>
  <c r="F25" i="2"/>
  <c r="D25" i="2"/>
  <c r="E25" i="2"/>
  <c r="G25" i="2"/>
  <c r="B36" i="1"/>
  <c r="F33" i="1" l="1"/>
  <c r="F35" i="1"/>
  <c r="F30" i="1"/>
  <c r="F26" i="1"/>
  <c r="F29" i="1"/>
  <c r="F34" i="1"/>
  <c r="F31" i="1"/>
  <c r="F8" i="1" l="1"/>
  <c r="B8" i="1" l="1"/>
  <c r="B7" i="1" l="1"/>
  <c r="B18" i="1" s="1"/>
  <c r="B27" i="1"/>
  <c r="B29" i="1"/>
  <c r="C36" i="1" l="1"/>
  <c r="D36" i="1"/>
  <c r="E36" i="1"/>
  <c r="F36" i="1"/>
  <c r="B37" i="1" l="1"/>
  <c r="E18" i="1" l="1"/>
  <c r="B42" i="1" l="1"/>
  <c r="B39" i="1" l="1"/>
  <c r="C18" i="1"/>
  <c r="C40" i="1" l="1"/>
  <c r="D18" i="1"/>
  <c r="F18" i="1"/>
  <c r="B19" i="1" l="1"/>
  <c r="B40" i="1" s="1"/>
  <c r="F40" i="1" l="1"/>
  <c r="D40" i="1" l="1"/>
  <c r="E40" i="1"/>
</calcChain>
</file>

<file path=xl/sharedStrings.xml><?xml version="1.0" encoding="utf-8"?>
<sst xmlns="http://schemas.openxmlformats.org/spreadsheetml/2006/main" count="136" uniqueCount="77">
  <si>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</si>
  <si>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</si>
  <si>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</si>
  <si>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</si>
  <si>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</si>
  <si>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</si>
  <si>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</si>
  <si>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</si>
  <si>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</si>
  <si>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</si>
  <si>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</si>
  <si>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</si>
  <si>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</si>
  <si>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SUMINISTRO Y REPOSICIÓN DE 10,000 M2 DE PAVIMENTO ASFÁLTICO EN DIVERSOS SECTORES DE LAS CIUDADES: MONCLOVA Y FRONTERA, COAHUILA DE ZARAGOZA.</t>
  </si>
  <si>
    <t>TERMINADA</t>
  </si>
  <si>
    <t>PERFORACIÓN DE POZO PROFUNDO QUE SE ENCUENTRA CERCANO AL POZO CIENEGUILLAS EN MONCLOVA, COAHUILA DE ZARAGOZA.</t>
  </si>
  <si>
    <t>19-20-010</t>
  </si>
  <si>
    <t>19-10-109</t>
  </si>
  <si>
    <t>CONSTRUCCIÓN DE EDIFICIO PARA CORPORATIVO DE SIMAS UBICADO EN LA COLONIA OBRERA SUR 2 do. SECTOR EN MONCLOVA, COAHUILA.</t>
  </si>
  <si>
    <t>DE ACUERDO AL ARTICULO 63 DE LA LEY DE AGUAS PARA LOS MUNICIPIO DEL ESTADO DE COAHUILA DE ZARAGOZA, SE PUBLICA LAS INVERSIONES QUE SE REALIZAN CON LOS INGRESOS POR DERECHOS DE FACTIBILIDADES Y/O INTERCONEXION EN EL EJERCICIO 2020</t>
  </si>
  <si>
    <t>TOTAL CONTRATADO EN EL EJERCICIO 2020</t>
  </si>
  <si>
    <t>TOTAL EJECUTADO EN EL EJERCICIO 2020</t>
  </si>
  <si>
    <t>19-10-106</t>
  </si>
  <si>
    <t>19-10-107</t>
  </si>
  <si>
    <t>FABRICACIÓN DE TANQUE DE 3,200 M³ DE CAPACIDAD DE ALMACENAMIENTO DE AGUA EN COLONIA GUADALUPE DE LA CIUDAD DE MONCLOVA, COAHUILA DE ZARAGOZA</t>
  </si>
  <si>
    <t>19-10-111</t>
  </si>
  <si>
    <t>DESMONTAJE Y CAMBIO DE LOCACIÓN DE TANQUE LA BARTOLA UBICADO EN LA COLONIA GUADALUPE DE LA CIUDAD DE MONCLOVA, COAHUILA DE ZARAGOZA.</t>
  </si>
  <si>
    <t>19-10-114</t>
  </si>
  <si>
    <t>INVERSION 2020</t>
  </si>
  <si>
    <t>CONSTRUCCIÓN DE MURO DE CONTENCIÓN EN AREA DE TANQUE LA BARTOLA UBICADO EN LA COLONIA GUADALUPE EN LA CIUDAD DE MONCLOVA, COAHUILA DE ZARAGOZA.</t>
  </si>
  <si>
    <t>19-10-115</t>
  </si>
  <si>
    <t>REPOSICIÓN DE SUBCOLECTOR, CONSTRUCCIÓN DE LÍNEA MADRINA Y 43 DESCARGAS EN CALLE OAXACA Y LA CRUZ ENTRE PRIV. SONORA Y DE LA CRUZ DE LA COL. LA SIERRITA EN LA CIUDAD DE FRONTERA, COAHUILA DE ZARAGOZA.</t>
  </si>
  <si>
    <t>LO-805018978-E1-2019</t>
  </si>
  <si>
    <t>LO-805018978-E2-2019</t>
  </si>
  <si>
    <t>ELABORACIÓN DE INGENIERÍA DE DETALLE PARA PLANTA DE TRATAMIENTO DE AGUAS NEGRAS, ZONA NORTE DE MONCLOVA, COAHUILA DE ZARAGOZA.</t>
  </si>
  <si>
    <t>REPOSICIÓN DE COLECTOR, ATARJEA Y 113 DESCARGAS EN LA ZONA URBANA DE MONCLOVA Y FRONTERA, COAHUILA DE ZARAGOZA.</t>
  </si>
  <si>
    <t>20-10-101</t>
  </si>
  <si>
    <t>20-10-103</t>
  </si>
  <si>
    <t>CONSTRUCCIÓN DE BARDA PERIMETRAL EN POZO CIENEGUILLAS UBICADO EN LA COLONIA 288 EN LA CIUDAD DE MONCLOVA, COAHUILA DE ZARAGOZA.</t>
  </si>
  <si>
    <t>20-10-105</t>
  </si>
  <si>
    <t>PRUEBAS A TERRACERÍAS Y PAVIMENTOS EN LAS CIUDADES DE MONCLOVA Y FRONTERA, COAHUILA DE ZARAGOZA.</t>
  </si>
  <si>
    <t>20-10-107</t>
  </si>
  <si>
    <t>CONSTRUCCIÓN  DE 839.00 M.L. DE LÍNEA DE 10” DEL POZO CIENEGUILLAS AL TANQUE “LOMA ALTA” UBICADOS EN LA CIUDAD DE MONCLOVA, COAHUILA DE ZARAGOZA.</t>
  </si>
  <si>
    <t>20-20-001</t>
  </si>
  <si>
    <t>CONSTRUCCIÓN  DE INFRAESTRUCTURA PARA EL FUNCIONAMIENTO DEL POZO CIENEGUILLAS 2 LOCALIZADO A UN COSTADO DE LA AV. LAS TORRES EN LA CIUDAD DE MONCLOVA, COAHUILA DE ZARAGOZA.</t>
  </si>
  <si>
    <t>20-20-002</t>
  </si>
  <si>
    <t>INSTALACIÓN DE 5,000 (CINCO MIL) MEDIDORES EN SECTORES COMERCIALES 8, AL 12, EJIDO LA CRUZ Y 8 DE ENERO EN MONCLOVA Y FRONTERA, COAHUILA DE ZARAGOZA.</t>
  </si>
  <si>
    <t>20-20-004</t>
  </si>
  <si>
    <t>REPOSICIÓN Y REUBICACIÓN DE LINEA DE AGUA, ATARJEA, 17 TOMAS Y 17 DESCARGAS DOMICILIARIAS EN AV. EL POTRERO ENTRE 5 DE FEBRERO Y MADRID DE LA COL. LAS FLORES EN LA CIUDAD DE MONCLOVA, COAHUILA DE ZARAGOZA.</t>
  </si>
  <si>
    <t>20-20-005</t>
  </si>
  <si>
    <t>REPOSICIÓN Y REUBICACIÓN DE LINEA DE AGUA, ATARJEA, 13 TOMAS Y 36 DESCARGAS DOMICILIARIAS EN CALLES MADRID ENTRE AV. EL POTRERO Y AV. REVOLUCIÓN MEXICANA Y EN CALLE CAMELIA ENTRE MADRID Y AV. REVOLUCIÓN MEXICANA DE LA COL. LAS FLORES EN LA CIUDAD DE MONCLOVA, COAHUILA DE ZARAGOZA.</t>
  </si>
  <si>
    <t>20-20-006</t>
  </si>
  <si>
    <t>SUMINISTRO DE PAVIMENTO ASFÁLTICO EN DIVERSAS CALLES DE LA CIUDAD DE MONCLOVA COAHUILA</t>
  </si>
  <si>
    <t>20-10-109</t>
  </si>
  <si>
    <t>20-10-110</t>
  </si>
  <si>
    <t>CONSTRUCCIÓN DE PAVIMENTO Y/O BANQUETA DE CONCRETO, PARA DIFERENTES PUNTOS DE LAS CIUDADES: MONCLOVA Y FRONTERA, COAHUILA DE ZARAGOZA</t>
  </si>
  <si>
    <t>CONSTRUCCION DE LINEA DE ALIMENTACION DE 14"Ø, POR CARR. FED. 57, HASTA LA UTRCC AL NORTE DE LA CD. DE MONCLOVA COAH. 2A. ETAPA EN LA CIUDAD DE MONCLOVA, COAHUILA DE ZARAGOZA</t>
  </si>
  <si>
    <t>21-10-106</t>
  </si>
  <si>
    <t>CONSTRUCCION DE LINEA PARA INTERCONECTAR SECTORES, POR LIBR. CARLOS SALINAS DE G. EN LA CD. DE MONCLOVA, COAHUILA DE ZARAGOZA</t>
  </si>
  <si>
    <t>21-10-104</t>
  </si>
  <si>
    <t>INVERSION 2021</t>
  </si>
  <si>
    <t>DE ACUERDO AL ARTICULO 63 DE LA LEY DE AGUAS PARA LOS MUNICIPIO DEL ESTADO DE COAHUILA DE ZARAGOZA, SE PUBLICA LAS INVERSIONES QUE SE REALIZAN CON LOS INGRESOS POR DERECHOS DE FACTIBILIDADES Y/O INTERCONEXION EN EL EJERCICIO 2021</t>
  </si>
  <si>
    <t>REPOSICIÓN DE 152.5 M.L. DE ATARJEA Y DESCARGAS EN PRIV. SAN BUENA ENTRE CALLES MOCTEZUMA Y MANUEL ACUÑA EN LA COL. EL PUEBLO EN LA CIUDAD DE MONCLOVA, COAHUILA DE ZARAGOZA</t>
  </si>
  <si>
    <t>PROFUNDIZACION DE POZOS MATILDE BARRERA Y PLACETAS EN LA CIUDAD DE MONCLOVA, COAHUILA DE ZARAGOZA</t>
  </si>
  <si>
    <t>CONSTRUCCIÓN DE 150 M.L. DE RED SECUNDARIA PARA INTERCONECTAR EL INTERIOR DEL SSH-106 EN CALLES SECUNDARIA 3, JUVENTINO ROSAS Y STANDARD UBICADAS EN EL FRACCIONAMIENTO BENAVIDES EN LA CIUDAD DE MONCLOVA, COAHUILA DE ZARAGOZA.</t>
  </si>
  <si>
    <t>REPOSICIÓN DE 242.30 M.L. DE ATARJEA Y DESCARGAS EN CALLE VIA APIA ENTRE CALLES 5 DE MAYO Y MIGUEL BLANCO DE LA COL. ROMA EN CD. FRONTERA, COAHUILA DE ZARAGOZA</t>
  </si>
  <si>
    <t>21-20-002</t>
  </si>
  <si>
    <t>21-20-004</t>
  </si>
  <si>
    <t>21-20-005</t>
  </si>
  <si>
    <t>21-20-003</t>
  </si>
  <si>
    <t>4C.3.2.2</t>
  </si>
  <si>
    <t>CODIGO DE CLASIFICACIÓN</t>
  </si>
  <si>
    <t>4C.3.2.3</t>
  </si>
  <si>
    <t>4C.3.2.11</t>
  </si>
  <si>
    <t>4C.3.2.15</t>
  </si>
  <si>
    <t>4C.3.2.12</t>
  </si>
  <si>
    <t>4C.3.2.13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</si>
</sst>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9"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36">
    <xf numFmtId="0" fontId="0" fillId="0" borderId="0" xfId="0"/>
    <xf numFmtId="0" fontId="3" fillId="0" borderId="0" xfId="1" applyFont="1" applyFill="1" applyBorder="1" applyAlignment="1">
      <alignment horizontal="justify" vertical="center" wrapText="1"/>
    </xf>
    <xf numFmtId="0" fontId="3" fillId="0" borderId="0" xfId="2" applyFont="1" applyFill="1" applyBorder="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NumberFormat="1" applyFont="1" applyFill="1" applyBorder="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0" fontId="0" fillId="0" borderId="0" xfId="0" applyFill="1" applyAlignment="1">
      <alignment horizontal="center" vertical="center"/>
    </xf>
    <xf numFmtId="0" fontId="3" fillId="0" borderId="1" xfId="1" applyFont="1" applyFill="1" applyBorder="1" applyAlignment="1">
      <alignment horizontal="justify" vertical="center" wrapText="1"/>
    </xf>
    <xf numFmtId="44" fontId="3" fillId="0" borderId="1" xfId="2" applyNumberFormat="1" applyFont="1" applyFill="1" applyBorder="1" applyAlignment="1">
      <alignment vertical="center" wrapText="1"/>
    </xf>
    <xf numFmtId="43" fontId="3" fillId="0" borderId="1" xfId="2" applyNumberFormat="1" applyFont="1" applyFill="1" applyBorder="1" applyAlignment="1">
      <alignment vertical="center" wrapText="1"/>
    </xf>
    <xf numFmtId="44" fontId="1" fillId="0" borderId="0" xfId="0" applyNumberFormat="1" applyFont="1" applyAlignment="1">
      <alignment horizontal="center" vertical="center"/>
    </xf>
    <xf numFmtId="44" fontId="0" fillId="0" borderId="0" xfId="4" applyFont="1"/>
    <xf numFmtId="4" fontId="3" fillId="0" borderId="1" xfId="2" applyNumberFormat="1" applyFont="1" applyFill="1" applyBorder="1" applyAlignment="1">
      <alignment vertical="center" wrapText="1"/>
    </xf>
    <xf numFmtId="44" fontId="4" fillId="0" borderId="1" xfId="3" applyNumberFormat="1" applyFont="1" applyFill="1" applyBorder="1" applyAlignment="1">
      <alignment vertical="center"/>
    </xf>
    <xf numFmtId="8" fontId="3" fillId="0" borderId="1" xfId="2" applyNumberFormat="1" applyFont="1" applyFill="1" applyBorder="1" applyAlignment="1">
      <alignment vertical="center" wrapText="1"/>
    </xf>
    <xf numFmtId="4" fontId="0" fillId="0" borderId="0" xfId="0" applyNumberFormat="1" applyFont="1" applyFill="1" applyAlignment="1">
      <alignment horizontal="center" vertical="center"/>
    </xf>
    <xf numFmtId="4" fontId="0" fillId="0" borderId="0" xfId="0" applyNumberFormat="1" applyFont="1" applyAlignment="1">
      <alignment horizontal="center" vertical="center"/>
    </xf>
    <xf numFmtId="165" fontId="4" fillId="0" borderId="0" xfId="3" applyNumberFormat="1" applyFont="1" applyFill="1" applyBorder="1" applyAlignment="1">
      <alignment horizontal="center" vertical="center"/>
    </xf>
    <xf numFmtId="4" fontId="0" fillId="0" borderId="0" xfId="0" applyNumberFormat="1"/>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4" fillId="3" borderId="1" xfId="1" applyFont="1" applyFill="1" applyBorder="1" applyAlignment="1">
      <alignment horizontal="center" vertical="center" wrapText="1"/>
    </xf>
    <xf numFmtId="0" fontId="7" fillId="0" borderId="0" xfId="0" applyFont="1" applyAlignment="1">
      <alignment horizontal="center" vertical="justify"/>
    </xf>
    <xf numFmtId="0" fontId="5" fillId="0" borderId="0" xfId="0" applyFont="1" applyAlignment="1">
      <alignment horizontal="center" vertical="justify"/>
    </xf>
    <xf numFmtId="0" fontId="0" fillId="0" borderId="1" xfId="0" applyBorder="1"/>
    <xf numFmtId="0" fontId="0" fillId="0" borderId="1" xfId="0" applyBorder="1" applyAlignment="1">
      <alignment horizontal="center" vertical="center"/>
    </xf>
  </cellXfs>
  <cellStyles count="5">
    <cellStyle name="Moneda" xfId="4" builtinId="4"/>
    <cellStyle name="Moneda 3" xfId="3"/>
    <cellStyle name="Normal" xfId="0" builtinId="0"/>
    <cellStyle name="Normal 2" xfId="1"/>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J8" sqref="J8"/>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9" width="18.85546875" customWidth="1"/>
    <col min="10" max="11" width="11.42578125" customWidth="1"/>
    <col min="12" max="12" width="20.5703125" style="16" customWidth="1"/>
    <col min="13" max="13" width="67.85546875" style="15" customWidth="1"/>
    <col min="14" max="14" width="14.140625" bestFit="1" customWidth="1"/>
  </cols>
  <sheetData>
    <row r="1" spans="1:12" ht="33" customHeight="1" x14ac:dyDescent="0.25">
      <c r="A1" s="32" t="s">
        <v>19</v>
      </c>
      <c r="B1" s="33"/>
      <c r="C1" s="33"/>
      <c r="D1" s="33"/>
      <c r="E1" s="33"/>
      <c r="F1" s="33"/>
      <c r="G1" s="33"/>
    </row>
    <row r="2" spans="1:12" x14ac:dyDescent="0.25">
      <c r="A2" s="9" t="s">
        <v>9</v>
      </c>
      <c r="B2" s="30" t="s">
        <v>28</v>
      </c>
      <c r="C2" s="30"/>
      <c r="D2" s="30"/>
      <c r="E2" s="30"/>
      <c r="F2" s="30"/>
      <c r="G2" s="30"/>
    </row>
    <row r="3" spans="1:12" ht="15" customHeight="1" x14ac:dyDescent="0.25">
      <c r="A3" s="31" t="s">
        <v>0</v>
      </c>
      <c r="B3" s="29" t="s">
        <v>1</v>
      </c>
      <c r="C3" s="29" t="s">
        <v>3</v>
      </c>
      <c r="D3" s="29" t="s">
        <v>2</v>
      </c>
      <c r="E3" s="29" t="s">
        <v>4</v>
      </c>
      <c r="F3" s="29" t="s">
        <v>5</v>
      </c>
      <c r="G3" s="29" t="s">
        <v>6</v>
      </c>
    </row>
    <row r="4" spans="1:12" x14ac:dyDescent="0.25">
      <c r="A4" s="31"/>
      <c r="B4" s="29"/>
      <c r="C4" s="29"/>
      <c r="D4" s="29"/>
      <c r="E4" s="29"/>
      <c r="F4" s="29"/>
      <c r="G4" s="29"/>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7" t="s">
        <v>31</v>
      </c>
      <c r="B7" s="23">
        <f>2951956.51*1.25</f>
        <v>3689945.6374999997</v>
      </c>
      <c r="C7" s="18">
        <v>483524.24999999994</v>
      </c>
      <c r="D7" s="22">
        <v>1434453.96</v>
      </c>
      <c r="E7" s="18">
        <v>1033978.29</v>
      </c>
      <c r="F7" s="18">
        <v>722215.98</v>
      </c>
      <c r="G7" s="11" t="s">
        <v>14</v>
      </c>
      <c r="L7" s="16" t="s">
        <v>32</v>
      </c>
    </row>
    <row r="8" spans="1:12" ht="48" x14ac:dyDescent="0.25">
      <c r="A8" s="17" t="s">
        <v>34</v>
      </c>
      <c r="B8" s="23">
        <f>3760401.95+562351.55</f>
        <v>4322753.5</v>
      </c>
      <c r="C8" s="18">
        <v>308411.06</v>
      </c>
      <c r="D8" s="18">
        <v>1043626.21</v>
      </c>
      <c r="E8" s="18">
        <v>1444629.52</v>
      </c>
      <c r="F8" s="18">
        <f>200000+1326086.71</f>
        <v>1526086.71</v>
      </c>
      <c r="G8" s="11" t="s">
        <v>14</v>
      </c>
      <c r="L8" s="16" t="s">
        <v>33</v>
      </c>
    </row>
    <row r="9" spans="1:12" ht="48" x14ac:dyDescent="0.25">
      <c r="A9" s="17" t="s">
        <v>38</v>
      </c>
      <c r="B9" s="23">
        <v>250267.74</v>
      </c>
      <c r="C9" s="18"/>
      <c r="D9" s="18">
        <v>119240.78</v>
      </c>
      <c r="E9" s="18"/>
      <c r="F9" s="18">
        <v>115693.11</v>
      </c>
      <c r="G9" s="11" t="s">
        <v>14</v>
      </c>
      <c r="L9" s="16" t="s">
        <v>39</v>
      </c>
    </row>
    <row r="10" spans="1:12" ht="60" x14ac:dyDescent="0.25">
      <c r="A10" s="17" t="s">
        <v>44</v>
      </c>
      <c r="B10" s="23">
        <v>2122656.2999999998</v>
      </c>
      <c r="C10" s="18"/>
      <c r="D10" s="18">
        <v>636796.8899999999</v>
      </c>
      <c r="E10" s="18">
        <v>921354.19</v>
      </c>
      <c r="F10" s="18">
        <v>326948.56</v>
      </c>
      <c r="G10" s="11" t="s">
        <v>14</v>
      </c>
      <c r="L10" s="16" t="s">
        <v>45</v>
      </c>
    </row>
    <row r="11" spans="1:12" ht="48" x14ac:dyDescent="0.25">
      <c r="A11" s="17" t="s">
        <v>42</v>
      </c>
      <c r="B11" s="23">
        <v>1678851.93</v>
      </c>
      <c r="C11" s="18"/>
      <c r="D11" s="18">
        <v>1011367.0800000001</v>
      </c>
      <c r="E11" s="18">
        <v>667212.56000000006</v>
      </c>
      <c r="F11" s="18"/>
      <c r="G11" s="11" t="s">
        <v>14</v>
      </c>
      <c r="L11" s="16" t="s">
        <v>43</v>
      </c>
    </row>
    <row r="12" spans="1:12" ht="72" x14ac:dyDescent="0.25">
      <c r="A12" s="17" t="s">
        <v>48</v>
      </c>
      <c r="B12" s="23">
        <v>685947.2</v>
      </c>
      <c r="C12" s="18"/>
      <c r="D12" s="19"/>
      <c r="E12" s="18">
        <v>340521.7</v>
      </c>
      <c r="F12" s="18"/>
      <c r="G12" s="11" t="s">
        <v>14</v>
      </c>
      <c r="L12" s="16" t="s">
        <v>49</v>
      </c>
    </row>
    <row r="13" spans="1:12" ht="96" x14ac:dyDescent="0.25">
      <c r="A13" s="17" t="s">
        <v>50</v>
      </c>
      <c r="B13" s="14">
        <v>1065411.44</v>
      </c>
      <c r="C13" s="18"/>
      <c r="D13" s="19"/>
      <c r="E13" s="18">
        <v>395713.26</v>
      </c>
      <c r="F13" s="18">
        <v>605816.15</v>
      </c>
      <c r="G13" s="11" t="s">
        <v>14</v>
      </c>
      <c r="L13" s="16" t="s">
        <v>51</v>
      </c>
    </row>
    <row r="14" spans="1:12" ht="48" x14ac:dyDescent="0.25">
      <c r="A14" s="17" t="s">
        <v>18</v>
      </c>
      <c r="B14" s="14">
        <v>4380945.3</v>
      </c>
      <c r="C14" s="19">
        <v>813432.78</v>
      </c>
      <c r="D14" s="19">
        <v>1053696.24</v>
      </c>
      <c r="E14" s="19">
        <v>173421.34</v>
      </c>
      <c r="F14" s="18"/>
      <c r="G14" s="11" t="s">
        <v>14</v>
      </c>
      <c r="L14" s="16" t="s">
        <v>17</v>
      </c>
    </row>
    <row r="15" spans="1:12" ht="36" x14ac:dyDescent="0.25">
      <c r="A15" s="17" t="s">
        <v>15</v>
      </c>
      <c r="B15" s="23">
        <v>3729429.2800000003</v>
      </c>
      <c r="C15" s="18">
        <v>0</v>
      </c>
      <c r="D15" s="19">
        <v>0</v>
      </c>
      <c r="E15" s="18">
        <v>0</v>
      </c>
      <c r="F15" s="18">
        <v>87604.24</v>
      </c>
      <c r="G15" s="11" t="s">
        <v>14</v>
      </c>
      <c r="L15" s="16" t="s">
        <v>16</v>
      </c>
    </row>
    <row r="16" spans="1:12" x14ac:dyDescent="0.25">
      <c r="A16" s="12"/>
      <c r="B16" s="14"/>
      <c r="C16" s="13"/>
      <c r="D16" s="13"/>
      <c r="E16" s="13"/>
      <c r="F16" s="13"/>
      <c r="G16" s="11"/>
    </row>
    <row r="17" spans="1:12" x14ac:dyDescent="0.25">
      <c r="A17" s="12"/>
      <c r="B17" s="14"/>
      <c r="C17" s="13"/>
      <c r="D17" s="13"/>
      <c r="E17" s="13"/>
      <c r="F17" s="13"/>
      <c r="G17" s="11"/>
    </row>
    <row r="18" spans="1:12" ht="14.25" customHeight="1" x14ac:dyDescent="0.25">
      <c r="A18" s="10" t="s">
        <v>7</v>
      </c>
      <c r="B18" s="3">
        <f>SUM(B6:B17)</f>
        <v>21926208.327499997</v>
      </c>
      <c r="C18" s="3">
        <f>SUM(C6:C17)</f>
        <v>1605368.0899999999</v>
      </c>
      <c r="D18" s="3">
        <f>SUM(D6:D17)</f>
        <v>5299181.16</v>
      </c>
      <c r="E18" s="3">
        <f>SUM(E6:E17)</f>
        <v>4976830.8599999994</v>
      </c>
      <c r="F18" s="3">
        <f>SUM(F6:F17)</f>
        <v>3384364.75</v>
      </c>
    </row>
    <row r="19" spans="1:12" x14ac:dyDescent="0.25">
      <c r="A19" s="10" t="s">
        <v>8</v>
      </c>
      <c r="B19" s="3">
        <f>C18+D18+E18+F18</f>
        <v>15265744.859999999</v>
      </c>
      <c r="C19" s="9"/>
      <c r="D19" s="9"/>
      <c r="E19" s="9"/>
      <c r="F19" s="9"/>
    </row>
    <row r="20" spans="1:12" ht="7.5" customHeight="1" x14ac:dyDescent="0.25"/>
    <row r="21" spans="1:12" x14ac:dyDescent="0.25">
      <c r="A21" s="9" t="s">
        <v>10</v>
      </c>
    </row>
    <row r="22" spans="1:12" x14ac:dyDescent="0.25">
      <c r="A22" s="31" t="s">
        <v>0</v>
      </c>
      <c r="B22" s="29" t="s">
        <v>1</v>
      </c>
      <c r="C22" s="29" t="s">
        <v>3</v>
      </c>
      <c r="D22" s="29" t="s">
        <v>2</v>
      </c>
      <c r="E22" s="29" t="s">
        <v>4</v>
      </c>
      <c r="F22" s="29" t="s">
        <v>5</v>
      </c>
      <c r="G22" s="29" t="s">
        <v>6</v>
      </c>
    </row>
    <row r="23" spans="1:12" ht="15" customHeight="1" x14ac:dyDescent="0.25">
      <c r="A23" s="31"/>
      <c r="B23" s="29"/>
      <c r="C23" s="29"/>
      <c r="D23" s="29"/>
      <c r="E23" s="29"/>
      <c r="F23" s="29"/>
      <c r="G23" s="29"/>
    </row>
    <row r="24" spans="1:12" ht="6.75" customHeight="1" x14ac:dyDescent="0.25">
      <c r="A24" s="1"/>
      <c r="B24" s="2"/>
      <c r="C24" s="2"/>
      <c r="D24" s="2"/>
      <c r="E24" s="2"/>
      <c r="F24" s="2"/>
      <c r="G24" s="2"/>
    </row>
    <row r="25" spans="1:12" ht="48" x14ac:dyDescent="0.25">
      <c r="A25" s="17" t="s">
        <v>13</v>
      </c>
      <c r="B25" s="23">
        <v>1680442.7</v>
      </c>
      <c r="C25" s="18">
        <v>370148.42000000004</v>
      </c>
      <c r="D25" s="18">
        <v>317109.5</v>
      </c>
      <c r="E25" s="18">
        <v>422887.08</v>
      </c>
      <c r="F25" s="18">
        <v>0</v>
      </c>
      <c r="G25" s="11" t="s">
        <v>11</v>
      </c>
      <c r="L25" s="16" t="s">
        <v>22</v>
      </c>
    </row>
    <row r="26" spans="1:12" ht="48" x14ac:dyDescent="0.25">
      <c r="A26" s="17" t="s">
        <v>13</v>
      </c>
      <c r="B26" s="23">
        <v>1680442.7</v>
      </c>
      <c r="C26" s="19">
        <v>270465.71999999997</v>
      </c>
      <c r="D26" s="19">
        <v>344707.29</v>
      </c>
      <c r="E26" s="18">
        <v>606510.57000000007</v>
      </c>
      <c r="F26" s="18">
        <f>214774.8+203084.37+203084.37</f>
        <v>620943.54</v>
      </c>
      <c r="G26" s="11" t="s">
        <v>11</v>
      </c>
      <c r="L26" s="16" t="s">
        <v>23</v>
      </c>
    </row>
    <row r="27" spans="1:12" ht="48" x14ac:dyDescent="0.25">
      <c r="A27" s="17" t="s">
        <v>24</v>
      </c>
      <c r="B27" s="23">
        <f>5189340.61*1.25</f>
        <v>6486675.7625000002</v>
      </c>
      <c r="C27" s="18">
        <v>0</v>
      </c>
      <c r="D27" s="19">
        <v>0</v>
      </c>
      <c r="E27" s="18">
        <v>0</v>
      </c>
      <c r="F27" s="18">
        <v>0</v>
      </c>
      <c r="G27" s="11" t="s">
        <v>11</v>
      </c>
      <c r="L27" s="16" t="s">
        <v>25</v>
      </c>
    </row>
    <row r="28" spans="1:12" ht="48" x14ac:dyDescent="0.25">
      <c r="A28" s="17" t="s">
        <v>26</v>
      </c>
      <c r="B28" s="23">
        <v>5036383.3125</v>
      </c>
      <c r="C28" s="19">
        <v>1184516.44</v>
      </c>
      <c r="D28" s="19">
        <v>0</v>
      </c>
      <c r="E28" s="18">
        <v>0</v>
      </c>
      <c r="F28" s="18">
        <v>0</v>
      </c>
      <c r="G28" s="11" t="s">
        <v>11</v>
      </c>
      <c r="L28" s="16" t="s">
        <v>27</v>
      </c>
    </row>
    <row r="29" spans="1:12" ht="48" x14ac:dyDescent="0.25">
      <c r="A29" s="17" t="s">
        <v>29</v>
      </c>
      <c r="B29" s="23">
        <f>5212397.73*1.25</f>
        <v>6515497.1625000006</v>
      </c>
      <c r="C29" s="19">
        <v>2957226.45</v>
      </c>
      <c r="D29" s="19">
        <v>1054965.08</v>
      </c>
      <c r="E29" s="19">
        <v>853444.65999999992</v>
      </c>
      <c r="F29" s="18">
        <f>276143.75+200000+200000+500000+96115.2+403884.8+500000+552958.92</f>
        <v>2729102.67</v>
      </c>
      <c r="G29" s="11" t="s">
        <v>11</v>
      </c>
      <c r="I29" s="6"/>
      <c r="L29" s="16" t="s">
        <v>30</v>
      </c>
    </row>
    <row r="30" spans="1:12" ht="36" x14ac:dyDescent="0.25">
      <c r="A30" s="17" t="s">
        <v>35</v>
      </c>
      <c r="B30" s="23">
        <v>2488884.86</v>
      </c>
      <c r="C30" s="18"/>
      <c r="D30" s="22">
        <v>486232.12000000005</v>
      </c>
      <c r="E30" s="24">
        <v>683148.71</v>
      </c>
      <c r="F30" s="18">
        <f>136818.52+366578.13+365670.01</f>
        <v>869066.66</v>
      </c>
      <c r="G30" s="11" t="s">
        <v>11</v>
      </c>
      <c r="I30" s="6"/>
      <c r="L30" s="16" t="s">
        <v>36</v>
      </c>
    </row>
    <row r="31" spans="1:12" ht="36" x14ac:dyDescent="0.25">
      <c r="A31" s="17" t="s">
        <v>35</v>
      </c>
      <c r="B31" s="23">
        <v>2488884.86</v>
      </c>
      <c r="C31" s="22"/>
      <c r="D31" s="22">
        <v>603399.07000000007</v>
      </c>
      <c r="E31" s="22">
        <v>931929.89639999997</v>
      </c>
      <c r="F31" s="18">
        <f>352980.89+271492+170840.28</f>
        <v>795313.17</v>
      </c>
      <c r="G31" s="11" t="s">
        <v>11</v>
      </c>
      <c r="I31" s="6"/>
      <c r="L31" s="16" t="s">
        <v>37</v>
      </c>
    </row>
    <row r="32" spans="1:12" ht="36" x14ac:dyDescent="0.25">
      <c r="A32" s="17" t="s">
        <v>40</v>
      </c>
      <c r="B32" s="23">
        <v>1616286</v>
      </c>
      <c r="C32" s="18"/>
      <c r="D32" s="19"/>
      <c r="E32" s="22">
        <v>521829.48</v>
      </c>
      <c r="F32" s="18">
        <v>57475.69</v>
      </c>
      <c r="G32" s="11" t="s">
        <v>11</v>
      </c>
      <c r="L32" s="16" t="s">
        <v>41</v>
      </c>
    </row>
    <row r="33" spans="1:12" ht="36" x14ac:dyDescent="0.25">
      <c r="A33" s="17" t="s">
        <v>52</v>
      </c>
      <c r="B33" s="23">
        <v>1301453.9099999999</v>
      </c>
      <c r="C33" s="18"/>
      <c r="D33" s="19"/>
      <c r="E33" s="22"/>
      <c r="F33" s="18">
        <f>326260.16+200000</f>
        <v>526260.15999999992</v>
      </c>
      <c r="G33" s="11" t="s">
        <v>11</v>
      </c>
      <c r="I33" s="27"/>
      <c r="L33" s="16" t="s">
        <v>53</v>
      </c>
    </row>
    <row r="34" spans="1:12" ht="48" x14ac:dyDescent="0.25">
      <c r="A34" s="17" t="s">
        <v>55</v>
      </c>
      <c r="B34" s="23">
        <v>1633535.2</v>
      </c>
      <c r="C34" s="18"/>
      <c r="D34" s="19"/>
      <c r="E34" s="22"/>
      <c r="F34" s="18">
        <f>490060.56+348548.58</f>
        <v>838609.14</v>
      </c>
      <c r="G34" s="11" t="s">
        <v>11</v>
      </c>
      <c r="L34" s="16" t="s">
        <v>54</v>
      </c>
    </row>
    <row r="35" spans="1:12" ht="48" x14ac:dyDescent="0.25">
      <c r="A35" s="17" t="s">
        <v>46</v>
      </c>
      <c r="B35" s="23">
        <v>2491321.85</v>
      </c>
      <c r="C35" s="18"/>
      <c r="D35" s="18">
        <v>256225.08000000002</v>
      </c>
      <c r="E35" s="18">
        <v>1305347.96</v>
      </c>
      <c r="F35" s="18">
        <f>320847.45+341917.66+277258.4+174337.07</f>
        <v>1114360.58</v>
      </c>
      <c r="G35" s="11" t="s">
        <v>11</v>
      </c>
      <c r="I35" s="6"/>
      <c r="L35" s="16" t="s">
        <v>47</v>
      </c>
    </row>
    <row r="36" spans="1:12" ht="17.25" customHeight="1" x14ac:dyDescent="0.25">
      <c r="A36" s="9" t="s">
        <v>7</v>
      </c>
      <c r="B36" s="3">
        <f>SUM(B25:B35)</f>
        <v>33419808.317499999</v>
      </c>
      <c r="C36" s="3">
        <f>SUM(C25:C35)</f>
        <v>4782357.03</v>
      </c>
      <c r="D36" s="3">
        <f>SUM(D25:D35)</f>
        <v>3062638.1400000006</v>
      </c>
      <c r="E36" s="3">
        <f>SUM(E25:E35)</f>
        <v>5325098.3563999999</v>
      </c>
      <c r="F36" s="3">
        <f>SUM(F25:F35)</f>
        <v>7551131.6100000003</v>
      </c>
    </row>
    <row r="37" spans="1:12" x14ac:dyDescent="0.25">
      <c r="A37" s="5" t="s">
        <v>8</v>
      </c>
      <c r="B37" s="3">
        <f>C36+D36+E36+F36</f>
        <v>20721225.136399999</v>
      </c>
      <c r="C37" s="8"/>
      <c r="D37" s="8"/>
      <c r="E37" s="8"/>
      <c r="F37" s="8"/>
      <c r="G37" s="4"/>
    </row>
    <row r="38" spans="1:12" ht="9.75" customHeight="1" x14ac:dyDescent="0.25">
      <c r="C38" s="8"/>
      <c r="D38" s="8"/>
      <c r="E38" s="8"/>
      <c r="F38" s="8"/>
      <c r="G38" s="4"/>
    </row>
    <row r="39" spans="1:12" x14ac:dyDescent="0.25">
      <c r="A39" s="5" t="s">
        <v>20</v>
      </c>
      <c r="B39" s="3">
        <f>B36+B18</f>
        <v>55346016.644999996</v>
      </c>
      <c r="C39" s="8"/>
      <c r="D39" s="8"/>
      <c r="E39" s="8"/>
      <c r="F39" s="8"/>
      <c r="G39" s="4"/>
      <c r="H39" s="21"/>
    </row>
    <row r="40" spans="1:12" x14ac:dyDescent="0.25">
      <c r="A40" s="5" t="s">
        <v>21</v>
      </c>
      <c r="B40" s="7">
        <f>B37+B19</f>
        <v>35986969.996399999</v>
      </c>
      <c r="C40" s="4">
        <f>C36+C18</f>
        <v>6387725.1200000001</v>
      </c>
      <c r="D40" s="4">
        <f>D36+D18</f>
        <v>8361819.3000000007</v>
      </c>
      <c r="E40" s="4">
        <f>E36+E18</f>
        <v>10301929.216399999</v>
      </c>
      <c r="F40" s="4">
        <f>F36+F18</f>
        <v>10935496.359999999</v>
      </c>
    </row>
    <row r="41" spans="1:12" ht="5.25" customHeight="1" x14ac:dyDescent="0.25"/>
    <row r="42" spans="1:12" ht="30" x14ac:dyDescent="0.25">
      <c r="A42" s="5" t="s">
        <v>12</v>
      </c>
      <c r="B42" s="20">
        <f>E42+F42+D42+C42</f>
        <v>810947</v>
      </c>
      <c r="C42" s="25">
        <v>71889</v>
      </c>
      <c r="D42" s="25">
        <v>402368</v>
      </c>
      <c r="E42" s="26">
        <v>331478</v>
      </c>
      <c r="F42" s="26">
        <v>5212</v>
      </c>
      <c r="G42" s="15"/>
    </row>
    <row r="43" spans="1:12" x14ac:dyDescent="0.25">
      <c r="B43" s="6"/>
    </row>
  </sheetData>
  <sortState ref="A22:M37">
    <sortCondition ref="M22:M37"/>
  </sortState>
  <mergeCells count="16">
    <mergeCell ref="A1:G1"/>
    <mergeCell ref="A3:A4"/>
    <mergeCell ref="B3:B4"/>
    <mergeCell ref="C3:C4"/>
    <mergeCell ref="D3:D4"/>
    <mergeCell ref="E3:E4"/>
    <mergeCell ref="F22:F23"/>
    <mergeCell ref="G22:G23"/>
    <mergeCell ref="B2:G2"/>
    <mergeCell ref="A22:A23"/>
    <mergeCell ref="B22:B23"/>
    <mergeCell ref="C22:C23"/>
    <mergeCell ref="D22:D23"/>
    <mergeCell ref="E22:E23"/>
    <mergeCell ref="F3:F4"/>
    <mergeCell ref="G3:G4"/>
  </mergeCells>
  <pageMargins left="0.6692913385826772" right="0.15748031496062992" top="0.11811023622047245" bottom="0.11811023622047245"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tabSelected="1" topLeftCell="A13" workbookViewId="0">
      <selection activeCell="B19" sqref="B19:C19"/>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customWidth="1"/>
    <col min="11" max="12" width="11.42578125" customWidth="1"/>
    <col min="13" max="13" width="20.5703125" style="16" hidden="1" customWidth="1"/>
    <col min="14" max="14" width="67.85546875" style="15" customWidth="1"/>
    <col min="15" max="15" width="14.140625" bestFit="1" customWidth="1"/>
    <col min="22" max="22" width="19.28515625" customWidth="1"/>
  </cols>
  <sheetData>
    <row r="1" spans="1:13" ht="33" customHeight="1" x14ac:dyDescent="0.25">
      <c r="B1" s="32" t="s">
        <v>61</v>
      </c>
      <c r="C1" s="33"/>
      <c r="D1" s="33"/>
      <c r="E1" s="33"/>
      <c r="F1" s="33"/>
      <c r="G1" s="33"/>
      <c r="H1" s="33"/>
    </row>
    <row r="2" spans="1:13" x14ac:dyDescent="0.25">
      <c r="B2" s="9" t="s">
        <v>9</v>
      </c>
      <c r="C2" s="30" t="s">
        <v>60</v>
      </c>
      <c r="D2" s="30"/>
      <c r="E2" s="30"/>
      <c r="F2" s="30"/>
      <c r="G2" s="30"/>
      <c r="H2" s="30"/>
    </row>
    <row r="3" spans="1:13" ht="15" customHeight="1" x14ac:dyDescent="0.25">
      <c r="A3" s="31" t="s">
        <v>71</v>
      </c>
      <c r="B3" s="31" t="s">
        <v>0</v>
      </c>
      <c r="C3" s="29" t="s">
        <v>1</v>
      </c>
      <c r="D3" s="29" t="s">
        <v>3</v>
      </c>
      <c r="E3" s="29" t="s">
        <v>2</v>
      </c>
      <c r="F3" s="29" t="s">
        <v>4</v>
      </c>
      <c r="G3" s="29" t="s">
        <v>5</v>
      </c>
      <c r="H3" s="29" t="s">
        <v>6</v>
      </c>
    </row>
    <row r="4" spans="1:13" x14ac:dyDescent="0.25">
      <c r="A4" s="31"/>
      <c r="B4" s="31"/>
      <c r="C4" s="29"/>
      <c r="D4" s="29"/>
      <c r="E4" s="29"/>
      <c r="F4" s="29"/>
      <c r="G4" s="29"/>
      <c r="H4" s="29"/>
    </row>
    <row r="5" spans="1:13" ht="8.25" customHeight="1" x14ac:dyDescent="0.25">
      <c r="B5" s="1"/>
      <c r="C5" s="2"/>
      <c r="D5" s="2"/>
      <c r="E5" s="2"/>
      <c r="F5" s="2"/>
      <c r="G5" s="2"/>
      <c r="H5" s="2"/>
    </row>
    <row r="6" spans="1:13" x14ac:dyDescent="0.25">
      <c r="A6" s="34"/>
      <c r="B6" s="12"/>
      <c r="C6" s="14"/>
      <c r="D6" s="13"/>
      <c r="E6" s="13"/>
      <c r="F6" s="13"/>
      <c r="G6" s="13"/>
      <c r="H6" s="11"/>
    </row>
    <row r="7" spans="1:13" s="15" customFormat="1" ht="57" customHeight="1" x14ac:dyDescent="0.25">
      <c r="A7" s="35" t="s">
        <v>74</v>
      </c>
      <c r="B7" s="17" t="s">
        <v>62</v>
      </c>
      <c r="C7" s="23">
        <v>588845.57999999996</v>
      </c>
      <c r="D7" s="18"/>
      <c r="E7" s="19"/>
      <c r="F7" s="22"/>
      <c r="G7" s="18">
        <v>530336.22000000009</v>
      </c>
      <c r="H7" s="11" t="s">
        <v>14</v>
      </c>
      <c r="I7"/>
      <c r="J7"/>
      <c r="K7"/>
      <c r="L7"/>
      <c r="M7" s="16" t="s">
        <v>66</v>
      </c>
    </row>
    <row r="8" spans="1:13" s="15" customFormat="1" ht="57" customHeight="1" x14ac:dyDescent="0.25">
      <c r="A8" s="35" t="s">
        <v>75</v>
      </c>
      <c r="B8" s="17" t="s">
        <v>64</v>
      </c>
      <c r="C8" s="23">
        <v>278771.09999999998</v>
      </c>
      <c r="D8" s="18"/>
      <c r="E8" s="19"/>
      <c r="F8" s="22"/>
      <c r="G8" s="18">
        <v>269949.33</v>
      </c>
      <c r="H8" s="11" t="s">
        <v>14</v>
      </c>
      <c r="I8"/>
      <c r="J8"/>
      <c r="K8"/>
      <c r="L8"/>
      <c r="M8" s="16" t="s">
        <v>67</v>
      </c>
    </row>
    <row r="9" spans="1:13" s="15" customFormat="1" ht="57" customHeight="1" x14ac:dyDescent="0.25">
      <c r="A9" s="35" t="s">
        <v>76</v>
      </c>
      <c r="B9" s="17" t="s">
        <v>65</v>
      </c>
      <c r="C9" s="23">
        <v>639525.28</v>
      </c>
      <c r="D9" s="18"/>
      <c r="E9" s="19"/>
      <c r="F9" s="22"/>
      <c r="G9" s="18">
        <v>438187.04</v>
      </c>
      <c r="H9" s="11" t="s">
        <v>14</v>
      </c>
      <c r="I9"/>
      <c r="J9" s="28"/>
      <c r="K9" s="28"/>
      <c r="L9"/>
      <c r="M9" s="16" t="s">
        <v>68</v>
      </c>
    </row>
    <row r="10" spans="1:13" s="15" customFormat="1" x14ac:dyDescent="0.25">
      <c r="B10" s="12"/>
      <c r="C10" s="14"/>
      <c r="D10" s="13"/>
      <c r="E10" s="13"/>
      <c r="F10" s="13"/>
      <c r="G10" s="13"/>
      <c r="H10" s="11"/>
      <c r="I10"/>
      <c r="J10"/>
      <c r="K10"/>
      <c r="L10"/>
      <c r="M10" s="16"/>
    </row>
    <row r="11" spans="1:13" s="15" customFormat="1" ht="14.25" customHeight="1" x14ac:dyDescent="0.25">
      <c r="B11" s="10" t="s">
        <v>7</v>
      </c>
      <c r="C11" s="3">
        <f>SUM(C6:C10)</f>
        <v>1507141.96</v>
      </c>
      <c r="D11" s="3">
        <f>SUM(D6:D10)</f>
        <v>0</v>
      </c>
      <c r="E11" s="3">
        <f>SUM(E6:E10)</f>
        <v>0</v>
      </c>
      <c r="F11" s="3">
        <f>SUM(F6:F10)</f>
        <v>0</v>
      </c>
      <c r="G11" s="3">
        <f>SUM(G6:G10)</f>
        <v>1238472.5900000001</v>
      </c>
      <c r="H11"/>
      <c r="I11"/>
      <c r="J11"/>
      <c r="K11"/>
      <c r="L11"/>
      <c r="M11" s="16"/>
    </row>
    <row r="12" spans="1:13" s="15" customFormat="1" x14ac:dyDescent="0.25">
      <c r="B12" s="10" t="s">
        <v>8</v>
      </c>
      <c r="C12" s="3">
        <f>D11+E11+F11+G11</f>
        <v>1238472.5900000001</v>
      </c>
      <c r="D12" s="9"/>
      <c r="E12" s="9"/>
      <c r="F12" s="9"/>
      <c r="G12" s="9"/>
      <c r="H12"/>
      <c r="I12"/>
      <c r="J12"/>
      <c r="K12"/>
      <c r="L12"/>
      <c r="M12" s="16"/>
    </row>
    <row r="13" spans="1:13" s="15" customFormat="1" ht="7.5" customHeight="1" x14ac:dyDescent="0.25">
      <c r="B13"/>
      <c r="C13"/>
      <c r="D13"/>
      <c r="E13"/>
      <c r="F13"/>
      <c r="G13"/>
      <c r="H13"/>
      <c r="I13"/>
      <c r="J13"/>
      <c r="K13"/>
      <c r="L13"/>
      <c r="M13" s="16"/>
    </row>
    <row r="14" spans="1:13" s="15" customFormat="1" x14ac:dyDescent="0.25">
      <c r="A14" s="9" t="s">
        <v>10</v>
      </c>
      <c r="C14"/>
      <c r="D14"/>
      <c r="E14"/>
      <c r="F14"/>
      <c r="G14"/>
      <c r="H14"/>
      <c r="I14"/>
      <c r="J14"/>
      <c r="K14"/>
      <c r="L14"/>
      <c r="M14" s="16"/>
    </row>
    <row r="15" spans="1:13" s="15" customFormat="1" ht="15" customHeight="1" x14ac:dyDescent="0.25">
      <c r="A15" s="31" t="s">
        <v>71</v>
      </c>
      <c r="B15" s="31" t="s">
        <v>0</v>
      </c>
      <c r="C15" s="29" t="s">
        <v>1</v>
      </c>
      <c r="D15" s="29" t="s">
        <v>3</v>
      </c>
      <c r="E15" s="29" t="s">
        <v>2</v>
      </c>
      <c r="F15" s="29" t="s">
        <v>4</v>
      </c>
      <c r="G15" s="29" t="s">
        <v>5</v>
      </c>
      <c r="H15" s="29" t="s">
        <v>6</v>
      </c>
      <c r="I15"/>
      <c r="J15"/>
      <c r="K15"/>
      <c r="L15"/>
      <c r="M15" s="16"/>
    </row>
    <row r="16" spans="1:13" s="15" customFormat="1" ht="15" customHeight="1" x14ac:dyDescent="0.25">
      <c r="A16" s="31"/>
      <c r="B16" s="31"/>
      <c r="C16" s="29"/>
      <c r="D16" s="29"/>
      <c r="E16" s="29"/>
      <c r="F16" s="29"/>
      <c r="G16" s="29"/>
      <c r="H16" s="29"/>
      <c r="I16"/>
      <c r="J16"/>
      <c r="K16"/>
      <c r="L16"/>
      <c r="M16" s="16"/>
    </row>
    <row r="17" spans="1:13" s="15" customFormat="1" ht="6.75" customHeight="1" x14ac:dyDescent="0.25">
      <c r="B17" s="1"/>
      <c r="C17" s="2"/>
      <c r="D17" s="2"/>
      <c r="E17" s="2"/>
      <c r="F17" s="2"/>
      <c r="G17" s="2"/>
      <c r="H17" s="2"/>
      <c r="I17"/>
      <c r="J17"/>
      <c r="K17"/>
      <c r="L17"/>
      <c r="M17" s="16"/>
    </row>
    <row r="18" spans="1:13" s="15" customFormat="1" ht="57" customHeight="1" x14ac:dyDescent="0.25">
      <c r="A18" s="35" t="s">
        <v>70</v>
      </c>
      <c r="B18" s="17" t="s">
        <v>56</v>
      </c>
      <c r="C18" s="23">
        <v>3598643.94</v>
      </c>
      <c r="D18" s="18">
        <v>545356.55000000005</v>
      </c>
      <c r="E18" s="19"/>
      <c r="F18" s="22">
        <v>200000</v>
      </c>
      <c r="G18" s="18"/>
      <c r="H18" s="11" t="s">
        <v>11</v>
      </c>
      <c r="I18"/>
      <c r="J18"/>
      <c r="K18"/>
      <c r="L18"/>
      <c r="M18" s="16" t="s">
        <v>57</v>
      </c>
    </row>
    <row r="19" spans="1:13" s="15" customFormat="1" ht="39.75" customHeight="1" x14ac:dyDescent="0.25">
      <c r="A19" s="35" t="s">
        <v>72</v>
      </c>
      <c r="B19" s="17" t="s">
        <v>58</v>
      </c>
      <c r="C19" s="23">
        <v>3499666.17</v>
      </c>
      <c r="D19" s="18">
        <f>142318.5582+403235.90685</f>
        <v>545554.46505</v>
      </c>
      <c r="E19" s="18">
        <f>385446.9+270237.01+217684.88</f>
        <v>873368.79</v>
      </c>
      <c r="F19" s="22">
        <v>363608.11</v>
      </c>
      <c r="G19" s="18"/>
      <c r="H19" s="11" t="s">
        <v>11</v>
      </c>
      <c r="I19"/>
      <c r="J19" s="6"/>
      <c r="K19"/>
      <c r="L19"/>
      <c r="M19" s="16" t="s">
        <v>59</v>
      </c>
    </row>
    <row r="20" spans="1:13" s="15" customFormat="1" ht="57" customHeight="1" x14ac:dyDescent="0.25">
      <c r="A20" s="35" t="s">
        <v>73</v>
      </c>
      <c r="B20" s="17" t="s">
        <v>63</v>
      </c>
      <c r="C20" s="23">
        <v>3124488.26</v>
      </c>
      <c r="D20" s="18"/>
      <c r="E20" s="19"/>
      <c r="F20" s="22"/>
      <c r="G20" s="22">
        <v>1771763.2</v>
      </c>
      <c r="H20" s="11" t="s">
        <v>11</v>
      </c>
      <c r="I20"/>
      <c r="J20"/>
      <c r="K20"/>
      <c r="L20"/>
      <c r="M20" s="16" t="s">
        <v>69</v>
      </c>
    </row>
    <row r="21" spans="1:13" s="15" customFormat="1" ht="17.25" customHeight="1" x14ac:dyDescent="0.25">
      <c r="B21" s="9" t="s">
        <v>7</v>
      </c>
      <c r="C21" s="3">
        <f>SUM(C17:C20)</f>
        <v>10222798.369999999</v>
      </c>
      <c r="D21" s="3">
        <f>SUM(D17:D20)</f>
        <v>1090911.01505</v>
      </c>
      <c r="E21" s="3">
        <f>SUM(E17:E20)</f>
        <v>873368.79</v>
      </c>
      <c r="F21" s="3">
        <f>SUM(F17:F20)</f>
        <v>563608.11</v>
      </c>
      <c r="G21" s="3">
        <f>SUM(G17:G20)</f>
        <v>1771763.2</v>
      </c>
      <c r="H21"/>
      <c r="I21"/>
      <c r="J21"/>
      <c r="K21"/>
      <c r="L21"/>
      <c r="M21" s="16"/>
    </row>
    <row r="22" spans="1:13" s="15" customFormat="1" x14ac:dyDescent="0.25">
      <c r="B22" s="5" t="s">
        <v>8</v>
      </c>
      <c r="C22" s="3">
        <f>D21+E21+F21+G21</f>
        <v>4299651.1150500001</v>
      </c>
      <c r="D22" s="8"/>
      <c r="E22" s="8"/>
      <c r="F22" s="8"/>
      <c r="G22" s="8"/>
      <c r="H22" s="4"/>
      <c r="I22"/>
      <c r="J22"/>
      <c r="K22"/>
      <c r="L22"/>
      <c r="M22" s="16"/>
    </row>
    <row r="23" spans="1:13" s="15" customFormat="1" ht="9.75" customHeight="1" x14ac:dyDescent="0.25">
      <c r="B23"/>
      <c r="C23"/>
      <c r="D23" s="8"/>
      <c r="E23" s="8"/>
      <c r="F23" s="8"/>
      <c r="G23" s="8"/>
      <c r="H23" s="4"/>
      <c r="I23"/>
      <c r="J23"/>
      <c r="K23"/>
      <c r="L23"/>
      <c r="M23" s="16"/>
    </row>
    <row r="24" spans="1:13" s="15" customFormat="1" x14ac:dyDescent="0.25">
      <c r="B24" s="5" t="s">
        <v>20</v>
      </c>
      <c r="C24" s="3">
        <f>C21+C11</f>
        <v>11729940.329999998</v>
      </c>
      <c r="D24" s="8"/>
      <c r="E24" s="8"/>
      <c r="F24" s="8"/>
      <c r="G24" s="8"/>
      <c r="H24" s="4"/>
      <c r="I24" s="21"/>
      <c r="J24"/>
      <c r="K24"/>
      <c r="L24"/>
      <c r="M24" s="16"/>
    </row>
    <row r="25" spans="1:13" s="15" customFormat="1" x14ac:dyDescent="0.25">
      <c r="B25" s="5" t="s">
        <v>21</v>
      </c>
      <c r="C25" s="7">
        <f>C22+C12</f>
        <v>5538123.70505</v>
      </c>
      <c r="D25" s="4">
        <f>D21+D11</f>
        <v>1090911.01505</v>
      </c>
      <c r="E25" s="4">
        <f>E21+E11</f>
        <v>873368.79</v>
      </c>
      <c r="F25" s="4">
        <f>F21+F11</f>
        <v>563608.11</v>
      </c>
      <c r="G25" s="4">
        <f>G21+G11</f>
        <v>3010235.79</v>
      </c>
      <c r="H25"/>
      <c r="I25"/>
      <c r="J25"/>
      <c r="K25"/>
      <c r="L25"/>
      <c r="M25" s="16"/>
    </row>
    <row r="26" spans="1:13" s="15" customFormat="1" ht="5.25" customHeight="1" x14ac:dyDescent="0.25">
      <c r="B26"/>
      <c r="C26"/>
      <c r="D26"/>
      <c r="E26"/>
      <c r="F26"/>
      <c r="G26"/>
      <c r="H26"/>
      <c r="I26"/>
      <c r="J26"/>
      <c r="K26"/>
      <c r="L26"/>
      <c r="M26" s="16"/>
    </row>
    <row r="27" spans="1:13" s="15" customFormat="1" ht="30" x14ac:dyDescent="0.25">
      <c r="B27" s="5" t="s">
        <v>12</v>
      </c>
      <c r="C27" s="20">
        <f>F27+G27+E27+D27</f>
        <v>628946.80000000005</v>
      </c>
      <c r="D27" s="25">
        <v>0</v>
      </c>
      <c r="E27" s="25">
        <v>464189.58</v>
      </c>
      <c r="F27" s="26">
        <f>60470.6+104286.62</f>
        <v>164757.22</v>
      </c>
      <c r="G27" s="26"/>
      <c r="I27"/>
      <c r="J27"/>
      <c r="K27"/>
      <c r="L27"/>
      <c r="M27" s="16"/>
    </row>
    <row r="28" spans="1:13" s="15" customFormat="1" x14ac:dyDescent="0.25">
      <c r="B28"/>
      <c r="C28" s="6"/>
      <c r="D28"/>
      <c r="E28"/>
      <c r="F28"/>
      <c r="G28"/>
      <c r="H28"/>
      <c r="I28"/>
      <c r="J28"/>
      <c r="K28"/>
      <c r="L28"/>
      <c r="M28" s="16"/>
    </row>
    <row r="43" spans="20:27" x14ac:dyDescent="0.25">
      <c r="T43" s="21"/>
      <c r="U43" s="21"/>
      <c r="V43" s="21"/>
      <c r="W43" s="21"/>
      <c r="X43" s="21"/>
      <c r="Y43" s="21"/>
      <c r="Z43" s="21"/>
      <c r="AA43" s="21"/>
    </row>
    <row r="44" spans="20:27" x14ac:dyDescent="0.25">
      <c r="T44" s="21"/>
      <c r="U44" s="21"/>
      <c r="V44" s="21"/>
      <c r="W44" s="21"/>
      <c r="X44" s="21"/>
      <c r="Y44" s="21"/>
      <c r="Z44" s="21"/>
      <c r="AA44" s="21"/>
    </row>
    <row r="45" spans="20:27" x14ac:dyDescent="0.25">
      <c r="T45" s="21"/>
      <c r="U45" s="21"/>
      <c r="V45" s="21"/>
      <c r="W45" s="21"/>
      <c r="X45" s="21"/>
      <c r="Y45" s="21"/>
      <c r="Z45" s="21"/>
      <c r="AA45" s="21"/>
    </row>
    <row r="46" spans="20:27" x14ac:dyDescent="0.25">
      <c r="T46" s="21"/>
      <c r="U46" s="21"/>
      <c r="V46" s="21"/>
      <c r="W46" s="21"/>
      <c r="X46" s="21"/>
      <c r="Y46" s="21"/>
      <c r="Z46" s="21"/>
      <c r="AA46" s="21"/>
    </row>
    <row r="47" spans="20:27" x14ac:dyDescent="0.25">
      <c r="T47" s="21"/>
      <c r="U47" s="21"/>
      <c r="V47" s="21"/>
      <c r="W47" s="21"/>
      <c r="X47" s="21"/>
      <c r="Y47" s="21"/>
      <c r="Z47" s="21"/>
      <c r="AA47" s="21"/>
    </row>
    <row r="48" spans="20:27" x14ac:dyDescent="0.25">
      <c r="T48" s="21"/>
      <c r="U48" s="21"/>
      <c r="V48" s="21"/>
      <c r="W48" s="21"/>
      <c r="X48" s="21"/>
      <c r="Y48" s="21"/>
      <c r="Z48" s="21"/>
      <c r="AA48" s="21"/>
    </row>
    <row r="49" spans="20:27" x14ac:dyDescent="0.25">
      <c r="T49" s="21"/>
      <c r="U49" s="21"/>
      <c r="V49" s="21"/>
      <c r="W49" s="21"/>
      <c r="X49" s="21"/>
      <c r="Y49" s="21"/>
      <c r="Z49" s="21"/>
      <c r="AA49" s="21"/>
    </row>
    <row r="50" spans="20:27" x14ac:dyDescent="0.25">
      <c r="T50" s="21"/>
      <c r="U50" s="21"/>
      <c r="V50" s="21"/>
      <c r="W50" s="21"/>
      <c r="X50" s="21"/>
      <c r="Y50" s="21"/>
      <c r="Z50" s="21"/>
      <c r="AA50" s="21"/>
    </row>
    <row r="51" spans="20:27" x14ac:dyDescent="0.25">
      <c r="T51" s="21"/>
      <c r="U51" s="21"/>
      <c r="V51" s="21"/>
      <c r="W51" s="21"/>
      <c r="X51" s="21"/>
      <c r="Y51" s="21"/>
      <c r="Z51" s="21"/>
      <c r="AA51" s="21"/>
    </row>
    <row r="52" spans="20:27" x14ac:dyDescent="0.25">
      <c r="T52" s="21"/>
      <c r="U52" s="21"/>
      <c r="V52" s="21"/>
      <c r="W52" s="21"/>
      <c r="X52" s="21"/>
      <c r="Y52" s="21"/>
      <c r="Z52" s="21"/>
      <c r="AA52" s="21"/>
    </row>
    <row r="53" spans="20:27" x14ac:dyDescent="0.25">
      <c r="T53" s="21"/>
      <c r="U53" s="21"/>
      <c r="V53" s="21"/>
      <c r="W53" s="21"/>
      <c r="X53" s="21"/>
      <c r="Y53" s="21"/>
      <c r="Z53" s="21"/>
      <c r="AA53" s="21"/>
    </row>
    <row r="54" spans="20:27" x14ac:dyDescent="0.25">
      <c r="T54" s="21"/>
      <c r="U54" s="21"/>
      <c r="V54" s="21"/>
      <c r="W54" s="21"/>
      <c r="X54" s="21"/>
      <c r="Y54" s="21"/>
      <c r="Z54" s="21"/>
      <c r="AA54" s="21"/>
    </row>
    <row r="55" spans="20:27" x14ac:dyDescent="0.25">
      <c r="T55" s="21"/>
      <c r="U55" s="8"/>
      <c r="V55" s="21"/>
      <c r="W55" s="8"/>
      <c r="X55" s="21"/>
      <c r="Y55" s="21"/>
      <c r="Z55" s="21"/>
      <c r="AA55" s="21"/>
    </row>
    <row r="56" spans="20:27" x14ac:dyDescent="0.25">
      <c r="T56" s="21"/>
      <c r="U56" s="21"/>
      <c r="V56" s="21"/>
      <c r="W56" s="21"/>
      <c r="X56" s="21"/>
      <c r="Y56" s="21"/>
      <c r="Z56" s="21"/>
      <c r="AA56" s="21"/>
    </row>
    <row r="57" spans="20:27" x14ac:dyDescent="0.25">
      <c r="T57" s="21"/>
      <c r="U57" s="21"/>
      <c r="V57" s="21"/>
      <c r="W57" s="21"/>
      <c r="X57" s="21"/>
      <c r="Y57" s="21"/>
      <c r="Z57" s="21"/>
      <c r="AA57" s="21"/>
    </row>
    <row r="58" spans="20:27" x14ac:dyDescent="0.25">
      <c r="T58" s="21"/>
      <c r="W58" s="21"/>
      <c r="X58" s="21"/>
      <c r="Y58" s="21"/>
      <c r="Z58" s="21"/>
      <c r="AA58" s="21"/>
    </row>
    <row r="59" spans="20:27" x14ac:dyDescent="0.25">
      <c r="T59" s="21"/>
      <c r="U59" s="21"/>
      <c r="V59" s="21"/>
      <c r="W59" s="21"/>
      <c r="X59" s="21"/>
      <c r="Y59" s="21"/>
      <c r="Z59" s="21"/>
      <c r="AA59" s="21"/>
    </row>
    <row r="60" spans="20:27" x14ac:dyDescent="0.25">
      <c r="T60" s="21"/>
      <c r="U60" s="21"/>
      <c r="V60" s="21"/>
      <c r="W60" s="21"/>
      <c r="X60" s="21"/>
      <c r="Y60" s="21"/>
      <c r="Z60" s="21"/>
      <c r="AA60" s="21"/>
    </row>
    <row r="61" spans="20:27" x14ac:dyDescent="0.25">
      <c r="T61" s="21"/>
      <c r="U61" s="21"/>
      <c r="V61" s="21"/>
      <c r="W61" s="21"/>
      <c r="X61" s="21"/>
      <c r="Y61" s="21"/>
      <c r="Z61" s="21"/>
      <c r="AA61" s="21"/>
    </row>
    <row r="62" spans="20:27" x14ac:dyDescent="0.25">
      <c r="T62" s="21"/>
      <c r="U62" s="21"/>
      <c r="V62" s="21"/>
      <c r="W62" s="21"/>
      <c r="X62" s="21"/>
      <c r="Y62" s="21"/>
      <c r="Z62" s="21"/>
      <c r="AA62" s="21"/>
    </row>
  </sheetData>
  <mergeCells count="18">
    <mergeCell ref="A3:A4"/>
    <mergeCell ref="A15:A16"/>
    <mergeCell ref="H15:H16"/>
    <mergeCell ref="B15:B16"/>
    <mergeCell ref="C15:C16"/>
    <mergeCell ref="D15:D16"/>
    <mergeCell ref="E15:E16"/>
    <mergeCell ref="F15:F16"/>
    <mergeCell ref="G15:G16"/>
    <mergeCell ref="B1:H1"/>
    <mergeCell ref="C2:H2"/>
    <mergeCell ref="B3:B4"/>
    <mergeCell ref="C3:C4"/>
    <mergeCell ref="D3:D4"/>
    <mergeCell ref="E3:E4"/>
    <mergeCell ref="F3:F4"/>
    <mergeCell ref="G3:G4"/>
    <mergeCell ref="H3:H4"/>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4o. TRIMESTRE</vt:lpstr>
      <vt:lpstr>4o TRIMESTRE</vt:lpstr>
      <vt:lpstr>'4o TRIMESTRE'!Área_de_impresión</vt:lpstr>
      <vt:lpstr>'4o. TRIMESTRE'!Área_de_impresión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Jesus Fernando Garcia Perez</cp:lastModifiedBy>
  <cp:lastPrinted>2015-09-02T14:22:58Z</cp:lastPrinted>
  <dcterms:created xsi:type="dcterms:W3CDTF">2010-12-28T21:03:08Z</dcterms:created>
  <dcterms:modified xsi:type="dcterms:W3CDTF">2022-01-10T14:47:00Z</dcterms:modified>
</cp:coreProperties>
</file>