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sus.garcia\Documents\JESUS GARCIA\2020\ICAI 2020\DICIEMBRE\"/>
    </mc:Choice>
  </mc:AlternateContent>
  <bookViews>
    <workbookView xWindow="600" yWindow="1005" windowWidth="10335" windowHeight="3915"/>
  </bookViews>
  <sheets>
    <sheet name="4o. TRIMESTRE" sheetId="1" r:id="rId1"/>
  </sheets>
  <definedNames>
    <definedName name="_xlnm.Print_Area" localSheetId="0">'4o. TRIMESTRE'!$A$1:$G$42</definedName>
  </definedNames>
  <calcPr calcId="152511"/>
</workbook>
</file>

<file path=xl/calcChain.xml><?xml version="1.0" encoding="utf-8"?>
<calcChain xmlns="http://schemas.openxmlformats.org/spreadsheetml/2006/main">
  <c r="B36" i="1" l="1"/>
  <c r="F33" i="1" l="1"/>
  <c r="F35" i="1"/>
  <c r="F30" i="1"/>
  <c r="F26" i="1"/>
  <c r="F29" i="1"/>
  <c r="F34" i="1"/>
  <c r="F31" i="1"/>
  <c r="F8" i="1" l="1"/>
  <c r="B8" i="1" l="1"/>
  <c r="B7" i="1" l="1"/>
  <c r="B18" i="1" s="1"/>
  <c r="B27" i="1"/>
  <c r="B29" i="1"/>
  <c r="C36" i="1" l="1"/>
  <c r="D36" i="1"/>
  <c r="E36" i="1"/>
  <c r="F36" i="1"/>
  <c r="B37" i="1" l="1"/>
  <c r="E18" i="1" l="1"/>
  <c r="B42" i="1" l="1"/>
  <c r="B39" i="1" l="1"/>
  <c r="C18" i="1"/>
  <c r="C40" i="1" l="1"/>
  <c r="D18" i="1"/>
  <c r="F18" i="1"/>
  <c r="B19" i="1" l="1"/>
  <c r="B40" i="1" s="1"/>
  <c r="F40" i="1" l="1"/>
  <c r="D40" i="1" l="1"/>
  <c r="E40" i="1"/>
</calcChain>
</file>

<file path=xl/sharedStrings.xml><?xml version="1.0" encoding="utf-8"?>
<sst xmlns="http://schemas.openxmlformats.org/spreadsheetml/2006/main" count="85" uniqueCount="56">
  <si>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</si>
  <si>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</si>
  <si>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</si>
  <si>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</si>
  <si>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</si>
  <si>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</si>
  <si>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</si>
  <si>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</si>
  <si>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</si>
  <si>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</si>
  <si>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</si>
  <si>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</si>
  <si>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</si>
  <si>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SUMINISTRO Y REPOSICIÓN DE 10,000 M2 DE PAVIMENTO ASFÁLTICO EN DIVERSOS SECTORES DE LAS CIUDADES: MONCLOVA Y FRONTERA, COAHUILA DE ZARAGOZA.</t>
  </si>
  <si>
    <t>TERMINADA</t>
  </si>
  <si>
    <t>PERFORACIÓN DE POZO PROFUNDO QUE SE ENCUENTRA CERCANO AL POZO CIENEGUILLAS EN MONCLOVA, COAHUILA DE ZARAGOZA.</t>
  </si>
  <si>
    <t>19-20-010</t>
  </si>
  <si>
    <t>19-10-109</t>
  </si>
  <si>
    <t>CONSTRUCCIÓN DE EDIFICIO PARA CORPORATIVO DE SIMAS UBICADO EN LA COLONIA OBRERA SUR 2 do. SECTOR EN MONCLOVA, COAHUILA.</t>
  </si>
  <si>
    <t>DE ACUERDO AL ARTICULO 63 DE LA LEY DE AGUAS PARA LOS MUNICIPIO DEL ESTADO DE COAHUILA DE ZARAGOZA, SE PUBLICA LAS INVERSIONES QUE SE REALIZAN CON LOS INGRESOS POR DERECHOS DE FACTIBILIDADES Y/O INTERCONEXION EN EL EJERCICIO 2020</t>
  </si>
  <si>
    <t>TOTAL CONTRATADO EN EL EJERCICIO 2020</t>
  </si>
  <si>
    <t>TOTAL EJECUTADO EN EL EJERCICIO 2020</t>
  </si>
  <si>
    <t>19-10-106</t>
  </si>
  <si>
    <t>19-10-107</t>
  </si>
  <si>
    <t>FABRICACIÓN DE TANQUE DE 3,200 M³ DE CAPACIDAD DE ALMACENAMIENTO DE AGUA EN COLONIA GUADALUPE DE LA CIUDAD DE MONCLOVA, COAHUILA DE ZARAGOZA</t>
  </si>
  <si>
    <t>19-10-111</t>
  </si>
  <si>
    <t>DESMONTAJE Y CAMBIO DE LOCACIÓN DE TANQUE LA BARTOLA UBICADO EN LA COLONIA GUADALUPE DE LA CIUDAD DE MONCLOVA, COAHUILA DE ZARAGOZA.</t>
  </si>
  <si>
    <t>19-10-114</t>
  </si>
  <si>
    <t>INVERSION 2020</t>
  </si>
  <si>
    <t>CONSTRUCCIÓN DE MURO DE CONTENCIÓN EN AREA DE TANQUE LA BARTOLA UBICADO EN LA COLONIA GUADALUPE EN LA CIUDAD DE MONCLOVA, COAHUILA DE ZARAGOZA.</t>
  </si>
  <si>
    <t>19-10-115</t>
  </si>
  <si>
    <t>REPOSICIÓN DE SUBCOLECTOR, CONSTRUCCIÓN DE LÍNEA MADRINA Y 43 DESCARGAS EN CALLE OAXACA Y LA CRUZ ENTRE PRIV. SONORA Y DE LA CRUZ DE LA COL. LA SIERRITA EN LA CIUDAD DE FRONTERA, COAHUILA DE ZARAGOZA.</t>
  </si>
  <si>
    <t>LO-805018978-E1-2019</t>
  </si>
  <si>
    <t>LO-805018978-E2-2019</t>
  </si>
  <si>
    <t>ELABORACIÓN DE INGENIERÍA DE DETALLE PARA PLANTA DE TRATAMIENTO DE AGUAS NEGRAS, ZONA NORTE DE MONCLOVA, COAHUILA DE ZARAGOZA.</t>
  </si>
  <si>
    <t>REPOSICIÓN DE COLECTOR, ATARJEA Y 113 DESCARGAS EN LA ZONA URBANA DE MONCLOVA Y FRONTERA, COAHUILA DE ZARAGOZA.</t>
  </si>
  <si>
    <t>20-10-101</t>
  </si>
  <si>
    <t>20-10-103</t>
  </si>
  <si>
    <t>CONSTRUCCIÓN DE BARDA PERIMETRAL EN POZO CIENEGUILLAS UBICADO EN LA COLONIA 288 EN LA CIUDAD DE MONCLOVA, COAHUILA DE ZARAGOZA.</t>
  </si>
  <si>
    <t>20-10-105</t>
  </si>
  <si>
    <t>PRUEBAS A TERRACERÍAS Y PAVIMENTOS EN LAS CIUDADES DE MONCLOVA Y FRONTERA, COAHUILA DE ZARAGOZA.</t>
  </si>
  <si>
    <t>20-10-107</t>
  </si>
  <si>
    <t>CONSTRUCCIÓN  DE 839.00 M.L. DE LÍNEA DE 10” DEL POZO CIENEGUILLAS AL TANQUE “LOMA ALTA” UBICADOS EN LA CIUDAD DE MONCLOVA, COAHUILA DE ZARAGOZA.</t>
  </si>
  <si>
    <t>20-20-001</t>
  </si>
  <si>
    <t>CONSTRUCCIÓN  DE INFRAESTRUCTURA PARA EL FUNCIONAMIENTO DEL POZO CIENEGUILLAS 2 LOCALIZADO A UN COSTADO DE LA AV. LAS TORRES EN LA CIUDAD DE MONCLOVA, COAHUILA DE ZARAGOZA.</t>
  </si>
  <si>
    <t>20-20-002</t>
  </si>
  <si>
    <t>INSTALACIÓN DE 5,000 (CINCO MIL) MEDIDORES EN SECTORES COMERCIALES 8, AL 12, EJIDO LA CRUZ Y 8 DE ENERO EN MONCLOVA Y FRONTERA, COAHUILA DE ZARAGOZA.</t>
  </si>
  <si>
    <t>20-20-004</t>
  </si>
  <si>
    <t>REPOSICIÓN Y REUBICACIÓN DE LINEA DE AGUA, ATARJEA, 17 TOMAS Y 17 DESCARGAS DOMICILIARIAS EN AV. EL POTRERO ENTRE 5 DE FEBRERO Y MADRID DE LA COL. LAS FLORES EN LA CIUDAD DE MONCLOVA, COAHUILA DE ZARAGOZA.</t>
  </si>
  <si>
    <t>20-20-005</t>
  </si>
  <si>
    <t>REPOSICIÓN Y REUBICACIÓN DE LINEA DE AGUA, ATARJEA, 13 TOMAS Y 36 DESCARGAS DOMICILIARIAS EN CALLES MADRID ENTRE AV. EL POTRERO Y AV. REVOLUCIÓN MEXICANA Y EN CALLE CAMELIA ENTRE MADRID Y AV. REVOLUCIÓN MEXICANA DE LA COL. LAS FLORES EN LA CIUDAD DE MONCLOVA, COAHUILA DE ZARAGOZA.</t>
  </si>
  <si>
    <t>20-20-006</t>
  </si>
  <si>
    <t>SUMINISTRO DE PAVIMENTO ASFÁLTICO EN DIVERSAS CALLES DE LA CIUDAD DE MONCLOVA COAHUILA</t>
  </si>
  <si>
    <t>20-10-109</t>
  </si>
  <si>
    <t>20-10-110</t>
  </si>
  <si>
    <t>CONSTRUCCIÓN DE PAVIMENTO Y/O BANQUETA DE CONCRETO, PARA DIFERENTES PUNTOS DE LAS CIUDADES: MONCLOVA Y FRONTERA, 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</si>
</sst>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2C0A]\ * #,##0.00_ ;_ [$$-2C0A]\ * \-#,##0.00_ ;_ [$$-2C0A]\ * &quot;-&quot;??_ ;_ @_ "/>
  </numFmts>
  <fonts count="9"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33">
    <xf numFmtId="0" fontId="0" fillId="0" borderId="0" xfId="0"/>
    <xf numFmtId="0" fontId="3" fillId="0" borderId="0" xfId="1" applyFont="1" applyFill="1" applyBorder="1" applyAlignment="1">
      <alignment horizontal="justify" vertical="center" wrapText="1"/>
    </xf>
    <xf numFmtId="0" fontId="3" fillId="0" borderId="0" xfId="2" applyFont="1" applyFill="1" applyBorder="1" applyAlignment="1">
      <alignment vertical="center" wrapText="1"/>
    </xf>
    <xf numFmtId="165" fontId="1" fillId="0" borderId="0" xfId="0" applyNumberFormat="1" applyFont="1"/>
    <xf numFmtId="165" fontId="0" fillId="0" borderId="0" xfId="0" applyNumberFormat="1"/>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1" fillId="0" borderId="0" xfId="0" applyFont="1"/>
    <xf numFmtId="0" fontId="4" fillId="2" borderId="0" xfId="1" applyNumberFormat="1" applyFont="1" applyFill="1" applyBorder="1" applyAlignment="1">
      <alignment horizontal="right" vertical="top" wrapText="1"/>
    </xf>
    <xf numFmtId="165" fontId="4" fillId="0" borderId="1" xfId="3" applyNumberFormat="1" applyFont="1" applyFill="1" applyBorder="1" applyAlignment="1">
      <alignment horizontal="center" vertical="center"/>
    </xf>
    <xf numFmtId="0" fontId="8" fillId="0" borderId="1" xfId="0" applyFont="1" applyBorder="1" applyAlignment="1">
      <alignment horizontal="center" vertical="center" wrapText="1"/>
    </xf>
    <xf numFmtId="44" fontId="3" fillId="0" borderId="1" xfId="3" applyNumberFormat="1" applyFont="1" applyFill="1" applyBorder="1" applyAlignment="1">
      <alignment vertical="center"/>
    </xf>
    <xf numFmtId="8" fontId="4" fillId="0" borderId="1" xfId="3" applyNumberFormat="1" applyFont="1" applyFill="1" applyBorder="1" applyAlignment="1">
      <alignment vertical="center"/>
    </xf>
    <xf numFmtId="0" fontId="0" fillId="0" borderId="0" xfId="0" applyAlignment="1">
      <alignment horizontal="center" vertical="center"/>
    </xf>
    <xf numFmtId="0" fontId="0" fillId="0" borderId="0" xfId="0" applyFill="1" applyAlignment="1">
      <alignment horizontal="center" vertical="center"/>
    </xf>
    <xf numFmtId="0" fontId="3" fillId="0" borderId="1" xfId="1" applyFont="1" applyFill="1" applyBorder="1" applyAlignment="1">
      <alignment horizontal="justify" vertical="center" wrapText="1"/>
    </xf>
    <xf numFmtId="44" fontId="3" fillId="0" borderId="1" xfId="2" applyNumberFormat="1" applyFont="1" applyFill="1" applyBorder="1" applyAlignment="1">
      <alignment vertical="center" wrapText="1"/>
    </xf>
    <xf numFmtId="43" fontId="3" fillId="0" borderId="1" xfId="2" applyNumberFormat="1" applyFont="1" applyFill="1" applyBorder="1" applyAlignment="1">
      <alignment vertical="center" wrapText="1"/>
    </xf>
    <xf numFmtId="44" fontId="1" fillId="0" borderId="0" xfId="0" applyNumberFormat="1" applyFont="1" applyAlignment="1">
      <alignment horizontal="center" vertical="center"/>
    </xf>
    <xf numFmtId="44" fontId="0" fillId="0" borderId="0" xfId="4" applyFont="1"/>
    <xf numFmtId="4" fontId="3" fillId="0" borderId="1" xfId="2" applyNumberFormat="1" applyFont="1" applyFill="1" applyBorder="1" applyAlignment="1">
      <alignment vertical="center" wrapText="1"/>
    </xf>
    <xf numFmtId="44" fontId="4" fillId="0" borderId="1" xfId="3" applyNumberFormat="1" applyFont="1" applyFill="1" applyBorder="1" applyAlignment="1">
      <alignment vertical="center"/>
    </xf>
    <xf numFmtId="8" fontId="3" fillId="0" borderId="1" xfId="2" applyNumberFormat="1" applyFont="1" applyFill="1" applyBorder="1" applyAlignment="1">
      <alignment vertical="center" wrapText="1"/>
    </xf>
    <xf numFmtId="4" fontId="0" fillId="0" borderId="0" xfId="0" applyNumberFormat="1" applyFont="1" applyFill="1" applyAlignment="1">
      <alignment horizontal="center" vertical="center"/>
    </xf>
    <xf numFmtId="4" fontId="0" fillId="0" borderId="0" xfId="0" applyNumberFormat="1" applyFont="1" applyAlignment="1">
      <alignment horizontal="center" vertical="center"/>
    </xf>
    <xf numFmtId="165" fontId="4" fillId="0" borderId="0" xfId="3" applyNumberFormat="1" applyFont="1" applyFill="1" applyBorder="1" applyAlignment="1">
      <alignment horizontal="center" vertical="center"/>
    </xf>
    <xf numFmtId="0" fontId="7" fillId="0" borderId="0" xfId="0" applyFont="1" applyAlignment="1">
      <alignment horizontal="center" vertical="justify"/>
    </xf>
    <xf numFmtId="0" fontId="5" fillId="0" borderId="0" xfId="0" applyFont="1" applyAlignment="1">
      <alignment horizontal="center" vertical="justify"/>
    </xf>
    <xf numFmtId="0" fontId="4" fillId="3" borderId="1"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1" fillId="0" borderId="2" xfId="0" applyFont="1" applyBorder="1" applyAlignment="1">
      <alignment horizontal="center"/>
    </xf>
  </cellXfs>
  <cellStyles count="5">
    <cellStyle name="Moneda" xfId="4" builtinId="4"/>
    <cellStyle name="Moneda 3" xfId="3"/>
    <cellStyle name="Normal" xfId="0" builtinId="0"/>
    <cellStyle name="Normal 2" xfId="1"/>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topLeftCell="A27" workbookViewId="0">
      <selection activeCell="B37" sqref="B37"/>
    </sheetView>
  </sheetViews>
  <sheetFormatPr baseColWidth="10" defaultRowHeight="15" x14ac:dyDescent="0.25"/>
  <cols>
    <col min="1" max="1" width="44" customWidth="1"/>
    <col min="2" max="2" width="16.28515625" customWidth="1"/>
    <col min="3" max="3" width="14.5703125" customWidth="1"/>
    <col min="4" max="4" width="15" customWidth="1"/>
    <col min="5" max="5" width="15" bestFit="1" customWidth="1"/>
    <col min="6" max="6" width="14.7109375" customWidth="1"/>
    <col min="7" max="7" width="15.42578125" customWidth="1"/>
    <col min="8" max="8" width="14.140625" bestFit="1" customWidth="1"/>
    <col min="9" max="9" width="18.85546875" customWidth="1"/>
    <col min="10" max="11" width="11.42578125" customWidth="1"/>
    <col min="12" max="12" width="20.5703125" style="16" hidden="1" customWidth="1"/>
    <col min="13" max="13" width="67.85546875" style="15" customWidth="1"/>
    <col min="14" max="14" width="14.140625" bestFit="1" customWidth="1"/>
  </cols>
  <sheetData>
    <row r="1" spans="1:12" ht="33" customHeight="1" x14ac:dyDescent="0.25">
      <c r="A1" s="28" t="s">
        <v>19</v>
      </c>
      <c r="B1" s="29"/>
      <c r="C1" s="29"/>
      <c r="D1" s="29"/>
      <c r="E1" s="29"/>
      <c r="F1" s="29"/>
      <c r="G1" s="29"/>
    </row>
    <row r="2" spans="1:12" x14ac:dyDescent="0.25">
      <c r="A2" s="9" t="s">
        <v>9</v>
      </c>
      <c r="B2" s="32" t="s">
        <v>28</v>
      </c>
      <c r="C2" s="32"/>
      <c r="D2" s="32"/>
      <c r="E2" s="32"/>
      <c r="F2" s="32"/>
      <c r="G2" s="32"/>
    </row>
    <row r="3" spans="1:12" ht="15" customHeight="1" x14ac:dyDescent="0.25">
      <c r="A3" s="30" t="s">
        <v>0</v>
      </c>
      <c r="B3" s="31" t="s">
        <v>1</v>
      </c>
      <c r="C3" s="31" t="s">
        <v>3</v>
      </c>
      <c r="D3" s="31" t="s">
        <v>2</v>
      </c>
      <c r="E3" s="31" t="s">
        <v>4</v>
      </c>
      <c r="F3" s="31" t="s">
        <v>5</v>
      </c>
      <c r="G3" s="31" t="s">
        <v>6</v>
      </c>
    </row>
    <row r="4" spans="1:12" x14ac:dyDescent="0.25">
      <c r="A4" s="30"/>
      <c r="B4" s="31"/>
      <c r="C4" s="31"/>
      <c r="D4" s="31"/>
      <c r="E4" s="31"/>
      <c r="F4" s="31"/>
      <c r="G4" s="31"/>
    </row>
    <row r="5" spans="1:12" ht="8.25" customHeight="1" x14ac:dyDescent="0.25">
      <c r="A5" s="1"/>
      <c r="B5" s="2"/>
      <c r="C5" s="2"/>
      <c r="D5" s="2"/>
      <c r="E5" s="2"/>
      <c r="F5" s="2"/>
      <c r="G5" s="2"/>
    </row>
    <row r="6" spans="1:12" x14ac:dyDescent="0.25">
      <c r="A6" s="12"/>
      <c r="B6" s="14"/>
      <c r="C6" s="13"/>
      <c r="D6" s="13"/>
      <c r="E6" s="13"/>
      <c r="F6" s="13"/>
      <c r="G6" s="11"/>
    </row>
    <row r="7" spans="1:12" ht="60" x14ac:dyDescent="0.25">
      <c r="A7" s="17" t="s">
        <v>31</v>
      </c>
      <c r="B7" s="23">
        <f>2951956.51*1.25</f>
        <v>3689945.6374999997</v>
      </c>
      <c r="C7" s="18">
        <v>483524.24999999994</v>
      </c>
      <c r="D7" s="22">
        <v>1434453.96</v>
      </c>
      <c r="E7" s="18">
        <v>1033978.29</v>
      </c>
      <c r="F7" s="18">
        <v>722215.98</v>
      </c>
      <c r="G7" s="11" t="s">
        <v>14</v>
      </c>
      <c r="L7" s="16" t="s">
        <v>32</v>
      </c>
    </row>
    <row r="8" spans="1:12" ht="48" x14ac:dyDescent="0.25">
      <c r="A8" s="17" t="s">
        <v>34</v>
      </c>
      <c r="B8" s="23">
        <f>3760401.95+562351.55</f>
        <v>4322753.5</v>
      </c>
      <c r="C8" s="18">
        <v>308411.06</v>
      </c>
      <c r="D8" s="18">
        <v>1043626.21</v>
      </c>
      <c r="E8" s="18">
        <v>1444629.52</v>
      </c>
      <c r="F8" s="18">
        <f>200000+1326086.71</f>
        <v>1526086.71</v>
      </c>
      <c r="G8" s="11" t="s">
        <v>14</v>
      </c>
      <c r="L8" s="16" t="s">
        <v>33</v>
      </c>
    </row>
    <row r="9" spans="1:12" ht="48" x14ac:dyDescent="0.25">
      <c r="A9" s="17" t="s">
        <v>38</v>
      </c>
      <c r="B9" s="23">
        <v>250267.74</v>
      </c>
      <c r="C9" s="18"/>
      <c r="D9" s="18">
        <v>119240.78</v>
      </c>
      <c r="E9" s="18"/>
      <c r="F9" s="18">
        <v>115693.11</v>
      </c>
      <c r="G9" s="11" t="s">
        <v>14</v>
      </c>
      <c r="L9" s="16" t="s">
        <v>39</v>
      </c>
    </row>
    <row r="10" spans="1:12" ht="60" x14ac:dyDescent="0.25">
      <c r="A10" s="17" t="s">
        <v>44</v>
      </c>
      <c r="B10" s="23">
        <v>2122656.2999999998</v>
      </c>
      <c r="C10" s="18"/>
      <c r="D10" s="18">
        <v>636796.8899999999</v>
      </c>
      <c r="E10" s="18">
        <v>921354.19</v>
      </c>
      <c r="F10" s="18">
        <v>326948.56</v>
      </c>
      <c r="G10" s="11" t="s">
        <v>14</v>
      </c>
      <c r="L10" s="16" t="s">
        <v>45</v>
      </c>
    </row>
    <row r="11" spans="1:12" ht="48" x14ac:dyDescent="0.25">
      <c r="A11" s="17" t="s">
        <v>42</v>
      </c>
      <c r="B11" s="23">
        <v>1678851.93</v>
      </c>
      <c r="C11" s="18"/>
      <c r="D11" s="18">
        <v>1011367.0800000001</v>
      </c>
      <c r="E11" s="18">
        <v>667212.56000000006</v>
      </c>
      <c r="F11" s="18"/>
      <c r="G11" s="11" t="s">
        <v>14</v>
      </c>
      <c r="L11" s="16" t="s">
        <v>43</v>
      </c>
    </row>
    <row r="12" spans="1:12" ht="72" x14ac:dyDescent="0.25">
      <c r="A12" s="17" t="s">
        <v>48</v>
      </c>
      <c r="B12" s="23">
        <v>685947.2</v>
      </c>
      <c r="C12" s="18"/>
      <c r="D12" s="19"/>
      <c r="E12" s="18">
        <v>340521.7</v>
      </c>
      <c r="F12" s="18"/>
      <c r="G12" s="11" t="s">
        <v>14</v>
      </c>
      <c r="L12" s="16" t="s">
        <v>49</v>
      </c>
    </row>
    <row r="13" spans="1:12" ht="96" x14ac:dyDescent="0.25">
      <c r="A13" s="17" t="s">
        <v>50</v>
      </c>
      <c r="B13" s="14">
        <v>1065411.44</v>
      </c>
      <c r="C13" s="18"/>
      <c r="D13" s="19"/>
      <c r="E13" s="18">
        <v>395713.26</v>
      </c>
      <c r="F13" s="18">
        <v>605816.15</v>
      </c>
      <c r="G13" s="11" t="s">
        <v>14</v>
      </c>
      <c r="L13" s="16" t="s">
        <v>51</v>
      </c>
    </row>
    <row r="14" spans="1:12" ht="48" x14ac:dyDescent="0.25">
      <c r="A14" s="17" t="s">
        <v>18</v>
      </c>
      <c r="B14" s="14">
        <v>4380945.3</v>
      </c>
      <c r="C14" s="19">
        <v>813432.78</v>
      </c>
      <c r="D14" s="19">
        <v>1053696.24</v>
      </c>
      <c r="E14" s="19">
        <v>173421.34</v>
      </c>
      <c r="F14" s="18"/>
      <c r="G14" s="11" t="s">
        <v>14</v>
      </c>
      <c r="L14" s="16" t="s">
        <v>17</v>
      </c>
    </row>
    <row r="15" spans="1:12" ht="36" x14ac:dyDescent="0.25">
      <c r="A15" s="17" t="s">
        <v>15</v>
      </c>
      <c r="B15" s="23">
        <v>3729429.2800000003</v>
      </c>
      <c r="C15" s="18">
        <v>0</v>
      </c>
      <c r="D15" s="19">
        <v>0</v>
      </c>
      <c r="E15" s="18">
        <v>0</v>
      </c>
      <c r="F15" s="18">
        <v>87604.24</v>
      </c>
      <c r="G15" s="11" t="s">
        <v>14</v>
      </c>
      <c r="L15" s="16" t="s">
        <v>16</v>
      </c>
    </row>
    <row r="16" spans="1:12" x14ac:dyDescent="0.25">
      <c r="A16" s="12"/>
      <c r="B16" s="14"/>
      <c r="C16" s="13"/>
      <c r="D16" s="13"/>
      <c r="E16" s="13"/>
      <c r="F16" s="13"/>
      <c r="G16" s="11"/>
    </row>
    <row r="17" spans="1:12" x14ac:dyDescent="0.25">
      <c r="A17" s="12"/>
      <c r="B17" s="14"/>
      <c r="C17" s="13"/>
      <c r="D17" s="13"/>
      <c r="E17" s="13"/>
      <c r="F17" s="13"/>
      <c r="G17" s="11"/>
    </row>
    <row r="18" spans="1:12" ht="14.25" customHeight="1" x14ac:dyDescent="0.25">
      <c r="A18" s="10" t="s">
        <v>7</v>
      </c>
      <c r="B18" s="3">
        <f>SUM(B6:B17)</f>
        <v>21926208.327499997</v>
      </c>
      <c r="C18" s="3">
        <f>SUM(C6:C17)</f>
        <v>1605368.0899999999</v>
      </c>
      <c r="D18" s="3">
        <f>SUM(D6:D17)</f>
        <v>5299181.16</v>
      </c>
      <c r="E18" s="3">
        <f>SUM(E6:E17)</f>
        <v>4976830.8599999994</v>
      </c>
      <c r="F18" s="3">
        <f>SUM(F6:F17)</f>
        <v>3384364.75</v>
      </c>
    </row>
    <row r="19" spans="1:12" x14ac:dyDescent="0.25">
      <c r="A19" s="10" t="s">
        <v>8</v>
      </c>
      <c r="B19" s="3">
        <f>C18+D18+E18+F18</f>
        <v>15265744.859999999</v>
      </c>
      <c r="C19" s="9"/>
      <c r="D19" s="9"/>
      <c r="E19" s="9"/>
      <c r="F19" s="9"/>
    </row>
    <row r="20" spans="1:12" ht="7.5" customHeight="1" x14ac:dyDescent="0.25"/>
    <row r="21" spans="1:12" x14ac:dyDescent="0.25">
      <c r="A21" s="9" t="s">
        <v>10</v>
      </c>
    </row>
    <row r="22" spans="1:12" x14ac:dyDescent="0.25">
      <c r="A22" s="30" t="s">
        <v>0</v>
      </c>
      <c r="B22" s="31" t="s">
        <v>1</v>
      </c>
      <c r="C22" s="31" t="s">
        <v>3</v>
      </c>
      <c r="D22" s="31" t="s">
        <v>2</v>
      </c>
      <c r="E22" s="31" t="s">
        <v>4</v>
      </c>
      <c r="F22" s="31" t="s">
        <v>5</v>
      </c>
      <c r="G22" s="31" t="s">
        <v>6</v>
      </c>
    </row>
    <row r="23" spans="1:12" ht="15" customHeight="1" x14ac:dyDescent="0.25">
      <c r="A23" s="30"/>
      <c r="B23" s="31"/>
      <c r="C23" s="31"/>
      <c r="D23" s="31"/>
      <c r="E23" s="31"/>
      <c r="F23" s="31"/>
      <c r="G23" s="31"/>
    </row>
    <row r="24" spans="1:12" ht="6.75" customHeight="1" x14ac:dyDescent="0.25">
      <c r="A24" s="1"/>
      <c r="B24" s="2"/>
      <c r="C24" s="2"/>
      <c r="D24" s="2"/>
      <c r="E24" s="2"/>
      <c r="F24" s="2"/>
      <c r="G24" s="2"/>
    </row>
    <row r="25" spans="1:12" ht="48" x14ac:dyDescent="0.25">
      <c r="A25" s="17" t="s">
        <v>13</v>
      </c>
      <c r="B25" s="23">
        <v>1680442.7</v>
      </c>
      <c r="C25" s="18">
        <v>370148.42000000004</v>
      </c>
      <c r="D25" s="18">
        <v>317109.5</v>
      </c>
      <c r="E25" s="18">
        <v>422887.08</v>
      </c>
      <c r="F25" s="18">
        <v>0</v>
      </c>
      <c r="G25" s="11" t="s">
        <v>11</v>
      </c>
      <c r="L25" s="16" t="s">
        <v>22</v>
      </c>
    </row>
    <row r="26" spans="1:12" ht="48" x14ac:dyDescent="0.25">
      <c r="A26" s="17" t="s">
        <v>13</v>
      </c>
      <c r="B26" s="23">
        <v>1680442.7</v>
      </c>
      <c r="C26" s="19">
        <v>270465.71999999997</v>
      </c>
      <c r="D26" s="19">
        <v>344707.29</v>
      </c>
      <c r="E26" s="18">
        <v>606510.57000000007</v>
      </c>
      <c r="F26" s="18">
        <f>214774.8+203084.37+203084.37</f>
        <v>620943.54</v>
      </c>
      <c r="G26" s="11" t="s">
        <v>11</v>
      </c>
      <c r="L26" s="16" t="s">
        <v>23</v>
      </c>
    </row>
    <row r="27" spans="1:12" ht="48" x14ac:dyDescent="0.25">
      <c r="A27" s="17" t="s">
        <v>24</v>
      </c>
      <c r="B27" s="23">
        <f>5189340.61*1.25</f>
        <v>6486675.7625000002</v>
      </c>
      <c r="C27" s="18">
        <v>0</v>
      </c>
      <c r="D27" s="19">
        <v>0</v>
      </c>
      <c r="E27" s="18">
        <v>0</v>
      </c>
      <c r="F27" s="18">
        <v>0</v>
      </c>
      <c r="G27" s="11" t="s">
        <v>11</v>
      </c>
      <c r="L27" s="16" t="s">
        <v>25</v>
      </c>
    </row>
    <row r="28" spans="1:12" ht="48" x14ac:dyDescent="0.25">
      <c r="A28" s="17" t="s">
        <v>26</v>
      </c>
      <c r="B28" s="23">
        <v>5036383.3125</v>
      </c>
      <c r="C28" s="19">
        <v>1184516.44</v>
      </c>
      <c r="D28" s="19">
        <v>0</v>
      </c>
      <c r="E28" s="18">
        <v>0</v>
      </c>
      <c r="F28" s="18">
        <v>0</v>
      </c>
      <c r="G28" s="11" t="s">
        <v>11</v>
      </c>
      <c r="L28" s="16" t="s">
        <v>27</v>
      </c>
    </row>
    <row r="29" spans="1:12" ht="48" x14ac:dyDescent="0.25">
      <c r="A29" s="17" t="s">
        <v>29</v>
      </c>
      <c r="B29" s="23">
        <f>5212397.73*1.25</f>
        <v>6515497.1625000006</v>
      </c>
      <c r="C29" s="19">
        <v>2957226.45</v>
      </c>
      <c r="D29" s="19">
        <v>1054965.08</v>
      </c>
      <c r="E29" s="19">
        <v>853444.65999999992</v>
      </c>
      <c r="F29" s="18">
        <f>276143.75+200000+200000+500000+96115.2+403884.8+500000+552958.92</f>
        <v>2729102.67</v>
      </c>
      <c r="G29" s="11" t="s">
        <v>11</v>
      </c>
      <c r="I29" s="6"/>
      <c r="L29" s="16" t="s">
        <v>30</v>
      </c>
    </row>
    <row r="30" spans="1:12" ht="36" x14ac:dyDescent="0.25">
      <c r="A30" s="17" t="s">
        <v>35</v>
      </c>
      <c r="B30" s="23">
        <v>2488884.86</v>
      </c>
      <c r="C30" s="18"/>
      <c r="D30" s="22">
        <v>486232.12000000005</v>
      </c>
      <c r="E30" s="24">
        <v>683148.71</v>
      </c>
      <c r="F30" s="18">
        <f>136818.52+366578.13+365670.01</f>
        <v>869066.66</v>
      </c>
      <c r="G30" s="11" t="s">
        <v>11</v>
      </c>
      <c r="I30" s="6"/>
      <c r="L30" s="16" t="s">
        <v>36</v>
      </c>
    </row>
    <row r="31" spans="1:12" ht="36" x14ac:dyDescent="0.25">
      <c r="A31" s="17" t="s">
        <v>35</v>
      </c>
      <c r="B31" s="23">
        <v>2488884.86</v>
      </c>
      <c r="C31" s="22"/>
      <c r="D31" s="22">
        <v>603399.07000000007</v>
      </c>
      <c r="E31" s="22">
        <v>931929.89639999997</v>
      </c>
      <c r="F31" s="18">
        <f>352980.89+271492+170840.28</f>
        <v>795313.17</v>
      </c>
      <c r="G31" s="11" t="s">
        <v>11</v>
      </c>
      <c r="I31" s="6"/>
      <c r="L31" s="16" t="s">
        <v>37</v>
      </c>
    </row>
    <row r="32" spans="1:12" ht="36" x14ac:dyDescent="0.25">
      <c r="A32" s="17" t="s">
        <v>40</v>
      </c>
      <c r="B32" s="23">
        <v>1616286</v>
      </c>
      <c r="C32" s="18"/>
      <c r="D32" s="19"/>
      <c r="E32" s="22">
        <v>521829.48</v>
      </c>
      <c r="F32" s="18">
        <v>57475.69</v>
      </c>
      <c r="G32" s="11" t="s">
        <v>11</v>
      </c>
      <c r="L32" s="16" t="s">
        <v>41</v>
      </c>
    </row>
    <row r="33" spans="1:12" ht="36" x14ac:dyDescent="0.25">
      <c r="A33" s="17" t="s">
        <v>52</v>
      </c>
      <c r="B33" s="23">
        <v>1301453.9099999999</v>
      </c>
      <c r="C33" s="18"/>
      <c r="D33" s="19"/>
      <c r="E33" s="22"/>
      <c r="F33" s="18">
        <f>326260.16+200000</f>
        <v>526260.15999999992</v>
      </c>
      <c r="G33" s="11" t="s">
        <v>11</v>
      </c>
      <c r="I33" s="27"/>
      <c r="L33" s="16" t="s">
        <v>53</v>
      </c>
    </row>
    <row r="34" spans="1:12" ht="48" x14ac:dyDescent="0.25">
      <c r="A34" s="17" t="s">
        <v>55</v>
      </c>
      <c r="B34" s="23">
        <v>1633535.2</v>
      </c>
      <c r="C34" s="18"/>
      <c r="D34" s="19"/>
      <c r="E34" s="22"/>
      <c r="F34" s="18">
        <f>490060.56+348548.58</f>
        <v>838609.14</v>
      </c>
      <c r="G34" s="11" t="s">
        <v>11</v>
      </c>
      <c r="L34" s="16" t="s">
        <v>54</v>
      </c>
    </row>
    <row r="35" spans="1:12" ht="48" x14ac:dyDescent="0.25">
      <c r="A35" s="17" t="s">
        <v>46</v>
      </c>
      <c r="B35" s="23">
        <v>2491321.85</v>
      </c>
      <c r="C35" s="18"/>
      <c r="D35" s="18">
        <v>256225.08000000002</v>
      </c>
      <c r="E35" s="18">
        <v>1305347.96</v>
      </c>
      <c r="F35" s="18">
        <f>320847.45+341917.66+277258.4+174337.07</f>
        <v>1114360.58</v>
      </c>
      <c r="G35" s="11" t="s">
        <v>11</v>
      </c>
      <c r="I35" s="6"/>
      <c r="L35" s="16" t="s">
        <v>47</v>
      </c>
    </row>
    <row r="36" spans="1:12" ht="17.25" customHeight="1" x14ac:dyDescent="0.25">
      <c r="A36" s="9" t="s">
        <v>7</v>
      </c>
      <c r="B36" s="3">
        <f>SUM(B25:B35)</f>
        <v>33419808.317499999</v>
      </c>
      <c r="C36" s="3">
        <f>SUM(C25:C35)</f>
        <v>4782357.03</v>
      </c>
      <c r="D36" s="3">
        <f>SUM(D25:D35)</f>
        <v>3062638.1400000006</v>
      </c>
      <c r="E36" s="3">
        <f>SUM(E25:E35)</f>
        <v>5325098.3563999999</v>
      </c>
      <c r="F36" s="3">
        <f>SUM(F25:F35)</f>
        <v>7551131.6100000003</v>
      </c>
    </row>
    <row r="37" spans="1:12" x14ac:dyDescent="0.25">
      <c r="A37" s="5" t="s">
        <v>8</v>
      </c>
      <c r="B37" s="3">
        <f>C36+D36+E36+F36</f>
        <v>20721225.136399999</v>
      </c>
      <c r="C37" s="8"/>
      <c r="D37" s="8"/>
      <c r="E37" s="8"/>
      <c r="F37" s="8"/>
      <c r="G37" s="4"/>
    </row>
    <row r="38" spans="1:12" ht="9.75" customHeight="1" x14ac:dyDescent="0.25">
      <c r="C38" s="8"/>
      <c r="D38" s="8"/>
      <c r="E38" s="8"/>
      <c r="F38" s="8"/>
      <c r="G38" s="4"/>
    </row>
    <row r="39" spans="1:12" x14ac:dyDescent="0.25">
      <c r="A39" s="5" t="s">
        <v>20</v>
      </c>
      <c r="B39" s="3">
        <f>B36+B18</f>
        <v>55346016.644999996</v>
      </c>
      <c r="C39" s="8"/>
      <c r="D39" s="8"/>
      <c r="E39" s="8"/>
      <c r="F39" s="8"/>
      <c r="G39" s="4"/>
      <c r="H39" s="21"/>
    </row>
    <row r="40" spans="1:12" x14ac:dyDescent="0.25">
      <c r="A40" s="5" t="s">
        <v>21</v>
      </c>
      <c r="B40" s="7">
        <f>B37+B19</f>
        <v>35986969.996399999</v>
      </c>
      <c r="C40" s="4">
        <f>C36+C18</f>
        <v>6387725.1200000001</v>
      </c>
      <c r="D40" s="4">
        <f>D36+D18</f>
        <v>8361819.3000000007</v>
      </c>
      <c r="E40" s="4">
        <f>E36+E18</f>
        <v>10301929.216399999</v>
      </c>
      <c r="F40" s="4">
        <f>F36+F18</f>
        <v>10935496.359999999</v>
      </c>
    </row>
    <row r="41" spans="1:12" ht="5.25" customHeight="1" x14ac:dyDescent="0.25"/>
    <row r="42" spans="1:12" ht="30" x14ac:dyDescent="0.25">
      <c r="A42" s="5" t="s">
        <v>12</v>
      </c>
      <c r="B42" s="20">
        <f>E42+F42+D42+C42</f>
        <v>810947</v>
      </c>
      <c r="C42" s="25">
        <v>71889</v>
      </c>
      <c r="D42" s="25">
        <v>402368</v>
      </c>
      <c r="E42" s="26">
        <v>331478</v>
      </c>
      <c r="F42" s="26">
        <v>5212</v>
      </c>
      <c r="G42" s="15"/>
    </row>
    <row r="43" spans="1:12" x14ac:dyDescent="0.25">
      <c r="B43" s="6"/>
    </row>
  </sheetData>
  <sortState ref="A22:M37">
    <sortCondition ref="M22:M37"/>
  </sortState>
  <mergeCells count="16">
    <mergeCell ref="F22:F23"/>
    <mergeCell ref="G22:G23"/>
    <mergeCell ref="B2:G2"/>
    <mergeCell ref="A22:A23"/>
    <mergeCell ref="B22:B23"/>
    <mergeCell ref="C22:C23"/>
    <mergeCell ref="D22:D23"/>
    <mergeCell ref="E22:E23"/>
    <mergeCell ref="F3:F4"/>
    <mergeCell ref="G3:G4"/>
    <mergeCell ref="A1:G1"/>
    <mergeCell ref="A3:A4"/>
    <mergeCell ref="B3:B4"/>
    <mergeCell ref="C3:C4"/>
    <mergeCell ref="D3:D4"/>
    <mergeCell ref="E3:E4"/>
  </mergeCells>
  <pageMargins left="0.6692913385826772" right="0.15748031496062992" top="0.11811023622047245" bottom="0.11811023622047245"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4o. TRIMESTRE</vt:lpstr>
      <vt:lpstr>'4o. TRIMESTRE'!Área_de_impresión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Fernando Garcia Perez</dc:creator>
  <cp:lastModifiedBy>Jesus Fernando Garcia Perez</cp:lastModifiedBy>
  <cp:lastPrinted>2015-09-02T14:22:58Z</cp:lastPrinted>
  <dcterms:created xsi:type="dcterms:W3CDTF">2010-12-28T21:03:08Z</dcterms:created>
  <dcterms:modified xsi:type="dcterms:W3CDTF">2021-01-11T21:47:11Z</dcterms:modified>
</cp:coreProperties>
</file>